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firstSheet="21" activeTab="21"/>
  </bookViews>
  <sheets>
    <sheet name="1.1.sz.mell." sheetId="1" r:id="rId1"/>
    <sheet name="1.2.sz.mell." sheetId="2" r:id="rId2"/>
    <sheet name="1.3.sz.mell." sheetId="3" r:id="rId3"/>
    <sheet name="1.4.sz.mell." sheetId="4" r:id="rId4"/>
    <sheet name="2.1.sz.mell  " sheetId="5" r:id="rId5"/>
    <sheet name="2.2.sz.mell  " sheetId="6" r:id="rId6"/>
    <sheet name="3.sz.mell.  " sheetId="7" r:id="rId7"/>
    <sheet name="4.sz.mell." sheetId="8" r:id="rId8"/>
    <sheet name="5.sz.mell." sheetId="9" r:id="rId9"/>
    <sheet name="6.sz.mell." sheetId="10" r:id="rId10"/>
    <sheet name="7.sz.mell." sheetId="11" r:id="rId11"/>
    <sheet name="8. sz. mell. " sheetId="12" r:id="rId12"/>
    <sheet name="9.1. sz. mell" sheetId="13" r:id="rId13"/>
    <sheet name="9.1.1. sz. mell " sheetId="14" r:id="rId14"/>
    <sheet name="9.1.2. sz. mell  " sheetId="15" r:id="rId15"/>
    <sheet name="9.1.3. sz. mell   " sheetId="16" r:id="rId16"/>
    <sheet name="9.2. sz. mell" sheetId="17" r:id="rId17"/>
    <sheet name="9.2.1. sz. mell" sheetId="18" r:id="rId18"/>
    <sheet name="9.2.2. sz. mell" sheetId="19" r:id="rId19"/>
    <sheet name="9.2.3. sz. mell" sheetId="20" r:id="rId20"/>
    <sheet name="10.sz.mell" sheetId="21" r:id="rId21"/>
    <sheet name="1. sz tájékoztató t." sheetId="22" r:id="rId22"/>
    <sheet name="2. sz tájékoztató t" sheetId="23" r:id="rId23"/>
    <sheet name="3. sz tájékoztató t." sheetId="24" r:id="rId24"/>
    <sheet name="4.sz tájékoztató t." sheetId="25" r:id="rId25"/>
    <sheet name="5.sz tájékoztató t." sheetId="26" r:id="rId26"/>
    <sheet name="6.sz tájékoztató t." sheetId="27" r:id="rId27"/>
    <sheet name="Munka1" sheetId="28" r:id="rId28"/>
  </sheets>
  <definedNames>
    <definedName name="_xlfn.IFERROR" hidden="1">#NAME?</definedName>
    <definedName name="_xlnm.Print_Titles" localSheetId="12">'9.1. sz. mell'!$1:$6</definedName>
    <definedName name="_xlnm.Print_Titles" localSheetId="13">'9.1.1. sz. mell '!$1:$6</definedName>
    <definedName name="_xlnm.Print_Titles" localSheetId="14">'9.1.2. sz. mell  '!$1:$6</definedName>
    <definedName name="_xlnm.Print_Titles" localSheetId="15">'9.1.3. sz. mell   '!$1:$6</definedName>
    <definedName name="_xlnm.Print_Titles" localSheetId="16">'9.2. sz. mell'!$1:$6</definedName>
    <definedName name="_xlnm.Print_Titles" localSheetId="17">'9.2.1. sz. mell'!$1:$6</definedName>
    <definedName name="_xlnm.Print_Titles" localSheetId="18">'9.2.2. sz. mell'!$1:$6</definedName>
    <definedName name="_xlnm.Print_Titles" localSheetId="19">'9.2.3. sz. mell'!$1:$6</definedName>
    <definedName name="_xlnm.Print_Area" localSheetId="21">'1. sz tájékoztató t.'!$A$1:$E$144</definedName>
    <definedName name="_xlnm.Print_Area" localSheetId="0">'1.1.sz.mell.'!$A$1:$C$149</definedName>
    <definedName name="_xlnm.Print_Area" localSheetId="1">'1.2.sz.mell.'!$A$1:$C$149</definedName>
    <definedName name="_xlnm.Print_Area" localSheetId="2">'1.3.sz.mell.'!$A$1:$C$149</definedName>
    <definedName name="_xlnm.Print_Area" localSheetId="3">'1.4.sz.mell.'!$A$1:$C$149</definedName>
  </definedNames>
  <calcPr fullCalcOnLoad="1"/>
</workbook>
</file>

<file path=xl/sharedStrings.xml><?xml version="1.0" encoding="utf-8"?>
<sst xmlns="http://schemas.openxmlformats.org/spreadsheetml/2006/main" count="3547" uniqueCount="574">
  <si>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</si>
  <si>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</si>
  <si>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</si>
  <si>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</si>
  <si>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</si>
  <si>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</si>
  <si>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</si>
  <si>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</si>
  <si>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</si>
  <si>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</si>
  <si>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</si>
  <si>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</si>
  <si>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</si>
  <si>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</si>
  <si>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</si>
  <si>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</si>
  <si>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</si>
  <si>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</si>
  <si>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</si>
  <si>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</si>
  <si>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</si>
  <si>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</si>
  <si>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</si>
  <si>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</si>
  <si>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</si>
  <si>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</si>
  <si>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</si>
  <si>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</si>
  <si>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</si>
  <si>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</si>
  <si>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</si>
  <si>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</si>
  <si>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</si>
  <si>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</si>
  <si>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</si>
  <si>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</si>
  <si>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</si>
  <si>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</si>
  <si>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</si>
  <si>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</si>
  <si>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</si>
  <si>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</si>
  <si>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</si>
  <si>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</si>
  <si>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</si>
  <si>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</si>
  <si>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</si>
  <si>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</si>
  <si>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</si>
  <si>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</si>
  <si>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</si>
  <si>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</si>
  <si>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</si>
  <si>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</si>
  <si>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</si>
  <si>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</si>
  <si>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</si>
  <si>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</si>
  <si>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</si>
  <si>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</si>
  <si>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</si>
  <si>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</si>
  <si>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</si>
  <si>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</si>
  <si>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</si>
  <si>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</si>
  <si>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</si>
  <si>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</si>
  <si>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</si>
  <si>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</si>
  <si>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</si>
  <si>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</si>
  <si>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</si>
  <si>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</si>
  <si>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</si>
  <si>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</si>
  <si>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</si>
  <si>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</si>
  <si>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</si>
  <si>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</si>
  <si>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</si>
  <si>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</si>
  <si>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</si>
  <si>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</si>
  <si>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</si>
  <si>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</si>
  <si>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</si>
  <si>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</si>
  <si>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</si>
  <si>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</si>
  <si>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</si>
  <si>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</si>
  <si>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</si>
  <si>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</si>
  <si>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</si>
  <si>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</si>
  <si>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</si>
  <si>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</si>
  <si>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</si>
  <si>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</si>
  <si>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</si>
  <si>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</si>
  <si>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</si>
  <si>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</si>
  <si>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</si>
  <si>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</si>
  <si>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</si>
  <si>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</si>
  <si>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</si>
  <si>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</si>
  <si>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</si>
  <si>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</si>
  <si>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</si>
  <si>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</si>
  <si>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</si>
  <si>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</si>
  <si>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</si>
  <si>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</si>
  <si>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</si>
  <si>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</si>
  <si>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</si>
  <si>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</si>
  <si>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</si>
  <si>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</si>
  <si>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</si>
  <si>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</si>
  <si>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</si>
  <si>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</si>
  <si>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</si>
  <si>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</si>
  <si>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</si>
  <si>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</si>
  <si>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</si>
  <si>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</si>
  <si>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</si>
  <si>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</si>
  <si>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</si>
  <si>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</si>
  <si>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</si>
  <si>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</si>
  <si>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</si>
  <si>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</si>
  <si>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</si>
  <si>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</si>
  <si>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</si>
  <si>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</si>
  <si>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</si>
  <si>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</si>
  <si>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</si>
  <si>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</si>
  <si>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</si>
  <si>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</si>
  <si>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</si>
  <si>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</si>
  <si>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</si>
  <si>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</si>
  <si>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</si>
  <si>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</si>
  <si>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</si>
  <si>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</si>
  <si>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</si>
  <si>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</si>
  <si>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</si>
  <si>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</si>
  <si>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</si>
  <si>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</si>
  <si>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</si>
  <si>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</si>
  <si>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</si>
  <si>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</si>
  <si>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</si>
  <si>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</si>
  <si>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</si>
  <si>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</si>
  <si>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</si>
  <si>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</si>
  <si>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</si>
  <si>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</si>
  <si>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</si>
  <si>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</si>
  <si>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</si>
  <si>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</si>
  <si>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</si>
  <si>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</si>
  <si>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</si>
  <si>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</si>
  <si>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</si>
  <si>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</si>
  <si>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</si>
  <si>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</si>
  <si>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</si>
  <si>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</si>
  <si>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</si>
  <si>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</si>
  <si>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</si>
  <si>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</si>
  <si>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</si>
  <si>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</si>
  <si>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</si>
  <si>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</si>
  <si>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</si>
  <si>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</si>
  <si>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</si>
  <si>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</si>
  <si>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</si>
  <si>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</si>
  <si>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</si>
  <si>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</si>
  <si>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</si>
  <si>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</si>
  <si>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</si>
  <si>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</si>
  <si>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</si>
  <si>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</si>
  <si>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</si>
  <si>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</si>
  <si>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</si>
  <si>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</si>
  <si>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</si>
  <si>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</si>
  <si>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</si>
  <si>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</si>
  <si>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</si>
  <si>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</si>
  <si>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</si>
  <si>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</si>
  <si>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</si>
  <si>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</si>
  <si>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</si>
  <si>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</si>
  <si>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</si>
  <si>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</si>
  <si>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</si>
  <si>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</si>
  <si>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</si>
  <si>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</si>
  <si>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</si>
  <si>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</si>
  <si>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</si>
  <si>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</si>
  <si>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</si>
  <si>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</si>
  <si>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</si>
  <si>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</si>
  <si>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</si>
  <si>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</si>
  <si>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</si>
  <si>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</si>
  <si>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</si>
  <si>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</si>
  <si>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</si>
  <si>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</si>
  <si>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</si>
  <si>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</si>
  <si>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</si>
  <si>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</si>
  <si>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</si>
  <si>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</si>
  <si>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</si>
  <si>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</si>
  <si>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</si>
  <si>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</si>
  <si>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</si>
  <si>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</si>
  <si>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</si>
  <si>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</si>
  <si>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</si>
  <si>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</si>
  <si>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</si>
  <si>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</si>
  <si>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</si>
  <si>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</si>
  <si>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</si>
  <si>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</si>
  <si>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</si>
  <si>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</si>
  <si>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</si>
  <si>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</si>
  <si>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</si>
  <si>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</si>
  <si>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</si>
  <si>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</si>
  <si>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</si>
  <si>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</si>
  <si>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</si>
  <si>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</si>
  <si>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</si>
  <si>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</si>
  <si>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</si>
  <si>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</si>
  <si>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</si>
  <si>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</si>
  <si>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</si>
  <si>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</si>
  <si>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</si>
  <si>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</si>
  <si>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</si>
  <si>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</si>
  <si>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</si>
  <si>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</si>
  <si>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</si>
  <si>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</si>
  <si>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</si>
  <si>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</si>
  <si>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</si>
  <si>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</si>
  <si>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</si>
  <si>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</si>
  <si>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</si>
  <si>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</si>
  <si>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</si>
  <si>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</si>
  <si>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</si>
  <si>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</si>
  <si>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</si>
  <si>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</si>
  <si>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</si>
  <si>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</si>
  <si>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</si>
  <si>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</si>
  <si>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</si>
  <si>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</si>
  <si>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</si>
  <si>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</si>
  <si>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</si>
  <si>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</si>
  <si>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</si>
  <si>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</si>
  <si>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</si>
  <si>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</si>
  <si>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</si>
  <si>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</si>
  <si>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</si>
  <si>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</si>
  <si>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</si>
  <si>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</si>
  <si>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</si>
  <si>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</si>
  <si>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</si>
  <si>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</si>
  <si>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</si>
  <si>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</si>
  <si>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</si>
  <si>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</si>
  <si>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</si>
  <si>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</si>
  <si>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</si>
  <si>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</si>
  <si>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</si>
  <si>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</si>
  <si>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</si>
  <si>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</si>
  <si>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</si>
  <si>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</si>
  <si>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</si>
  <si>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</si>
  <si>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</si>
  <si>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</si>
  <si>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</si>
  <si>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</si>
  <si>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</si>
  <si>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</si>
  <si>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</si>
  <si>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</si>
  <si>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</si>
  <si>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</si>
  <si>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</si>
  <si>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</si>
  <si>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</si>
  <si>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</si>
  <si>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</si>
  <si>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</si>
  <si>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</si>
  <si>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</si>
  <si>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</si>
  <si>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</si>
  <si>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</si>
  <si>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</si>
  <si>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</si>
  <si>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</si>
  <si>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</si>
  <si>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</si>
  <si>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</si>
  <si>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</si>
  <si>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</si>
  <si>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</si>
  <si>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</si>
  <si>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</si>
  <si>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</si>
  <si>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</si>
  <si>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</si>
  <si>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</si>
  <si>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</si>
  <si>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</si>
  <si>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</si>
  <si>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</si>
  <si>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</si>
  <si>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</si>
  <si>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</si>
  <si>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</si>
  <si>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</si>
  <si>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</si>
  <si>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</si>
  <si>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</si>
  <si>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</si>
  <si>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</si>
  <si>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</si>
  <si>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</si>
  <si>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</si>
  <si>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</si>
  <si>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</si>
  <si>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</si>
  <si>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</si>
  <si>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</si>
  <si>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</si>
  <si>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</si>
  <si>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</si>
  <si>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</si>
  <si>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</si>
  <si>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</si>
  <si>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</si>
  <si>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</si>
  <si>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</si>
  <si>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</si>
  <si>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</si>
  <si>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</si>
  <si>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</si>
  <si>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</si>
  <si>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</si>
  <si>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</si>
  <si>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</si>
  <si>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</si>
  <si>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</si>
  <si>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</si>
  <si>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</si>
  <si>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</si>
  <si>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</si>
  <si>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</si>
  <si>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</si>
  <si>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</si>
  <si>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</si>
  <si>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</si>
  <si>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</si>
  <si>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</si>
  <si>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</si>
  <si>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</si>
  <si>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</si>
  <si>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</si>
  <si>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</si>
  <si>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</si>
  <si>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</si>
  <si>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</si>
  <si>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</si>
  <si>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</si>
  <si>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</si>
  <si>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</si>
  <si>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</si>
  <si>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</si>
  <si>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</si>
  <si>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2017.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</si>
  <si>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</si>
  <si>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</si>
  <si>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</si>
  <si>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</si>
  <si>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</si>
  <si>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</si>
  <si>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</si>
  <si>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2012. évi tény</t>
  </si>
  <si>
    <t>2013. évi 
várható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</si>
  <si>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</si>
  <si>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</si>
  <si>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</si>
  <si>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</si>
  <si>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</si>
  <si>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Előirányzat-felhasználási terv
2014. évre</t>
  </si>
  <si>
    <t>2014. évi támogatás összesen</t>
  </si>
  <si>
    <t>K I M U T A T Á S
a 2014. évben céljelleggel juttatott támogatásokról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</si>
  <si>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</si>
  <si>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</si>
  <si>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</si>
  <si>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</si>
  <si>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</si>
  <si>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</si>
  <si>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</si>
  <si>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</si>
  <si>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</si>
  <si>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</si>
  <si>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</si>
  <si>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</si>
  <si>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</si>
  <si>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</si>
  <si>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</si>
  <si>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</si>
  <si>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</si>
  <si>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</si>
  <si>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</si>
  <si>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</si>
  <si>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</si>
  <si>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</si>
  <si>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A 2014. évi általános működés és ágazati feladatok támogatásának alakulása jogcímenként</t>
  </si>
  <si>
    <t>BEVÉTELEK ÖSSZESEN: (9+16)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</si>
  <si>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</si>
  <si>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</si>
  <si>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</si>
  <si>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</si>
  <si>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</si>
  <si>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</si>
  <si>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</si>
  <si>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</si>
  <si>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</si>
  <si>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</si>
  <si>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</si>
  <si>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</si>
  <si>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</si>
  <si>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</si>
  <si>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</si>
  <si>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</si>
  <si>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2014 előtti kifizetés</t>
  </si>
  <si>
    <t>Osztalék, a koncessziós díj és a hozambevétel</t>
  </si>
  <si>
    <t xml:space="preserve">   Rövid lejáratú  hitelek, kölcsönök felvétele</t>
  </si>
  <si>
    <t>Iparterületi utak építése</t>
  </si>
  <si>
    <t>2014</t>
  </si>
  <si>
    <t>Buszváró építése (Rét utca)</t>
  </si>
  <si>
    <t>Kossuth utcai járda építése</t>
  </si>
  <si>
    <t>Duna Szálló épületének hasznosíthatósági tanulmánya</t>
  </si>
  <si>
    <t>Térfigyelő kamerarendszer bővítése</t>
  </si>
  <si>
    <t>Faluház épülete mögött parkoló kialakítása</t>
  </si>
  <si>
    <t>Plébánia kertnél közpark, parkoló, emlékhely (tervek)</t>
  </si>
  <si>
    <t>Műfüves pálya létesítése</t>
  </si>
  <si>
    <t>Temetőn belüli járdaépítés</t>
  </si>
  <si>
    <t>Ravatalozók festése</t>
  </si>
  <si>
    <t xml:space="preserve">Földterület vásárlás </t>
  </si>
  <si>
    <t>Irattári polcok</t>
  </si>
  <si>
    <t>HU-SK kerékpárút építés önerő</t>
  </si>
  <si>
    <t>Informatikai eszköz vásárlása</t>
  </si>
  <si>
    <t>Traktorhoz mulcsozó (pályázati önrész)</t>
  </si>
  <si>
    <t>Települési önkormányzatok egyes köznevelési feladatainak támogatása</t>
  </si>
  <si>
    <t>Települési önkormányzatok szociális gyermekjóléti és gyermekétkeztetési feladatinak támogatása</t>
  </si>
  <si>
    <t>Települési önkormányzatok kulturális feladatinak támogatása</t>
  </si>
  <si>
    <t>Horgász Egyesület</t>
  </si>
  <si>
    <t>működési támogatás</t>
  </si>
  <si>
    <t>Polgárőrség</t>
  </si>
  <si>
    <t>Faluépítő Közösség</t>
  </si>
  <si>
    <t>Sportegyesület</t>
  </si>
  <si>
    <t>Segítőkéz Alapítvány</t>
  </si>
  <si>
    <t>Vámosszabadi Község Önkormányzat adósságot keletkeztető ügyletekből és kezességvállalásokból fennálló kötelezettségei</t>
  </si>
  <si>
    <t>Vámosszabadi Község Önkormányzat saját bevételeinek részletezése az adósságot keletkeztető ügyletből származó tárgyévi fizetési kötelezettség megállapításához</t>
  </si>
  <si>
    <t>Vámosszabadi Község Önkormányzat 2014. évi adósságot keletkeztető fejlesztési céljai</t>
  </si>
  <si>
    <t>Vámosszabadi Vackor Óvoda</t>
  </si>
  <si>
    <t>Vámosszabadi Község Önkormányzata</t>
  </si>
  <si>
    <t>Vámsszabadi Község Önkormányzata</t>
  </si>
  <si>
    <t>10402142-00026272-00000007</t>
  </si>
  <si>
    <t>Vámosszabadi, 2014. .......................... hó ..... nap</t>
  </si>
  <si>
    <t>Irányító szervi támogatás</t>
  </si>
  <si>
    <t xml:space="preserve">2.1. melléklet a 2/2014. (II. 28.) önkormányzati rendelethez     </t>
  </si>
  <si>
    <t xml:space="preserve">2.2. melléklet a 2/2014. (II. 28.) önkormányzati rendelethez     </t>
  </si>
  <si>
    <t>Ipari területen szennyvíz átemelő akna építése</t>
  </si>
  <si>
    <t>Zajvédő tujasor telepítése a temetőben</t>
  </si>
  <si>
    <t>Stihl fűrész beszerzése</t>
  </si>
  <si>
    <t>"HU-SK/1101/2.3.1 Kerékpárút határok nélkül" kerékpárút építése</t>
  </si>
  <si>
    <t>9.1. melléklet a 2/2014. (II. 28.) önkormányzati rendelethez</t>
  </si>
  <si>
    <t>9.1.1. melléklet a 2/2014. (II. 28.) önkormányzati rendelethez</t>
  </si>
  <si>
    <t>Irányító szervi támogatások</t>
  </si>
  <si>
    <t>9.1.2. melléklet a 2/2014. (II. 28.) önkormányzati rendelethez</t>
  </si>
  <si>
    <t>9.1.3. melléklet a 2/2014. (II. 28.) önkormányzati rendelethez</t>
  </si>
  <si>
    <t>Állami (államigazgatási) feladatok bevételei, kiadásai</t>
  </si>
  <si>
    <t>Éves eredeti kiadási előirányzat: 157513 ezer Ft</t>
  </si>
  <si>
    <t>csak törvényi</t>
  </si>
  <si>
    <t>Talajterhelési díj</t>
  </si>
  <si>
    <t>Pótlék, bírság</t>
  </si>
  <si>
    <t>9.2. melléklet a 2/2014. (II. 28.) önkormányzati rendelethez</t>
  </si>
  <si>
    <t>9.2.1. melléklet a 2/2014. (II. 28.) önkormányzati rendelethez</t>
  </si>
  <si>
    <t>9.2.2. melléklet a 2/2014. (II. 28.) önkormányzati rendelethez</t>
  </si>
  <si>
    <t>9.2.3. melléklet a 2/2014. (II. 28.)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</si>
</sst>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9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0" fontId="21" fillId="0" borderId="45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6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 applyProtection="1">
      <alignment horizontal="right"/>
      <protection/>
    </xf>
    <xf numFmtId="164" fontId="16" fillId="0" borderId="48" xfId="58" applyNumberFormat="1" applyFont="1" applyFill="1" applyBorder="1" applyAlignment="1" applyProtection="1">
      <alignment horizontal="left" vertical="center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0" xfId="58" applyFont="1" applyFill="1" applyBorder="1" applyAlignment="1" applyProtection="1">
      <alignment horizontal="left" vertical="center" wrapText="1" indent="6"/>
      <protection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9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9" xfId="58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30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7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4" fillId="0" borderId="54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5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4" xfId="0" applyFont="1" applyFill="1" applyBorder="1" applyAlignment="1" applyProtection="1">
      <alignment vertical="center" wrapText="1"/>
      <protection/>
    </xf>
    <xf numFmtId="0" fontId="25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9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/>
      <protection/>
    </xf>
    <xf numFmtId="0" fontId="5" fillId="0" borderId="57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6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8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2" xfId="40" applyNumberFormat="1" applyFont="1" applyFill="1" applyBorder="1" applyAlignment="1" applyProtection="1">
      <alignment/>
      <protection locked="0"/>
    </xf>
    <xf numFmtId="166" fontId="17" fillId="0" borderId="58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63" xfId="0" applyFont="1" applyFill="1" applyBorder="1" applyAlignment="1" applyProtection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4" fontId="7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4" xfId="58" applyFont="1" applyFill="1" applyBorder="1" applyAlignment="1" applyProtection="1">
      <alignment horizontal="center" vertical="center" wrapText="1"/>
      <protection/>
    </xf>
    <xf numFmtId="0" fontId="6" fillId="0" borderId="64" xfId="58" applyFont="1" applyFill="1" applyBorder="1" applyAlignment="1" applyProtection="1">
      <alignment vertical="center" wrapText="1"/>
      <protection/>
    </xf>
    <xf numFmtId="164" fontId="6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8" applyFont="1" applyFill="1" applyBorder="1" applyAlignment="1" applyProtection="1">
      <alignment horizontal="right" vertical="center" wrapText="1" indent="1"/>
      <protection locked="0"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2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4" xfId="58" applyFont="1" applyFill="1" applyBorder="1" applyAlignment="1" applyProtection="1">
      <alignment horizontal="center" vertical="center" wrapText="1"/>
      <protection/>
    </xf>
    <xf numFmtId="164" fontId="21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9" xfId="58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2" xfId="58" applyFont="1" applyFill="1" applyBorder="1" applyAlignment="1" applyProtection="1" quotePrefix="1">
      <alignment horizontal="left" vertical="center" wrapText="1" indent="1"/>
      <protection/>
    </xf>
    <xf numFmtId="0" fontId="25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33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33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35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35" borderId="15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2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5" fillId="0" borderId="6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6" xfId="0" applyNumberFormat="1" applyFont="1" applyBorder="1" applyAlignment="1" applyProtection="1">
      <alignment horizontal="right" vertical="center" wrapText="1" indent="1"/>
      <protection/>
    </xf>
    <xf numFmtId="164" fontId="20" fillId="0" borderId="46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3" fontId="17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8" xfId="58" applyNumberFormat="1" applyFont="1" applyFill="1" applyBorder="1" applyAlignment="1" applyProtection="1">
      <alignment horizontal="left" vertical="center"/>
      <protection/>
    </xf>
    <xf numFmtId="164" fontId="16" fillId="0" borderId="48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7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4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0" fontId="7" fillId="0" borderId="56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77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78" xfId="0" applyFont="1" applyFill="1" applyBorder="1" applyAlignment="1" applyProtection="1">
      <alignment horizontal="center"/>
      <protection/>
    </xf>
    <xf numFmtId="0" fontId="17" fillId="0" borderId="67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17" fillId="0" borderId="80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52" xfId="0" applyFont="1" applyFill="1" applyBorder="1" applyAlignment="1" applyProtection="1">
      <alignment horizontal="left" indent="1"/>
      <protection locked="0"/>
    </xf>
    <xf numFmtId="0" fontId="17" fillId="0" borderId="81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3" xfId="0" applyNumberFormat="1" applyFont="1" applyFill="1" applyBorder="1" applyAlignment="1" applyProtection="1">
      <alignment horizontal="center" vertical="center"/>
      <protection/>
    </xf>
    <xf numFmtId="164" fontId="7" fillId="0" borderId="74" xfId="0" applyNumberFormat="1" applyFont="1" applyFill="1" applyBorder="1" applyAlignment="1" applyProtection="1">
      <alignment horizontal="center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/>
      <protection/>
    </xf>
    <xf numFmtId="164" fontId="7" fillId="0" borderId="79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0" fontId="17" fillId="0" borderId="64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6" xfId="59" applyFont="1" applyFill="1" applyBorder="1" applyAlignment="1" applyProtection="1">
      <alignment horizontal="left" vertical="center" indent="1"/>
      <protection/>
    </xf>
    <xf numFmtId="0" fontId="16" fillId="0" borderId="56" xfId="59" applyFont="1" applyFill="1" applyBorder="1" applyAlignment="1" applyProtection="1">
      <alignment horizontal="left" vertical="center" indent="1"/>
      <protection/>
    </xf>
    <xf numFmtId="0" fontId="16" fillId="0" borderId="49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5" xfId="0" applyFont="1" applyBorder="1" applyAlignment="1" applyProtection="1">
      <alignment horizontal="left" vertical="center" indent="2"/>
      <protection/>
    </xf>
    <xf numFmtId="0" fontId="7" fillId="0" borderId="54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70">
      <selection activeCell="C109" sqref="C109"/>
    </sheetView>
  </sheetViews>
  <sheetFormatPr defaultColWidth="9.00390625" defaultRowHeight="12.75"/>
  <cols>
    <col min="1" max="1" width="9.50390625" style="424" customWidth="1"/>
    <col min="2" max="2" width="91.625" style="424" customWidth="1"/>
    <col min="3" max="3" width="21.625" style="425" customWidth="1"/>
    <col min="4" max="4" width="9.00390625" style="458" customWidth="1"/>
    <col min="5" max="16384" width="9.375" style="458" customWidth="1"/>
  </cols>
  <sheetData>
    <row r="1" spans="1:3" ht="15.75" customHeight="1">
      <c r="A1" s="563" t="s">
        <v>18</v>
      </c>
      <c r="B1" s="563"/>
      <c r="C1" s="563"/>
    </row>
    <row r="2" spans="1:3" ht="15.75" customHeight="1" thickBot="1">
      <c r="A2" s="564" t="s">
        <v>164</v>
      </c>
      <c r="B2" s="564"/>
      <c r="C2" s="341" t="s">
        <v>244</v>
      </c>
    </row>
    <row r="3" spans="1:3" ht="37.5" customHeight="1" thickBot="1">
      <c r="A3" s="23" t="s">
        <v>78</v>
      </c>
      <c r="B3" s="24" t="s">
        <v>20</v>
      </c>
      <c r="C3" s="45" t="s">
        <v>272</v>
      </c>
    </row>
    <row r="4" spans="1:3" s="459" customFormat="1" ht="12" customHeight="1" thickBot="1">
      <c r="A4" s="453">
        <v>1</v>
      </c>
      <c r="B4" s="454">
        <v>2</v>
      </c>
      <c r="C4" s="455">
        <v>3</v>
      </c>
    </row>
    <row r="5" spans="1:3" s="460" customFormat="1" ht="12" customHeight="1" thickBot="1">
      <c r="A5" s="20" t="s">
        <v>21</v>
      </c>
      <c r="B5" s="21" t="s">
        <v>273</v>
      </c>
      <c r="C5" s="331">
        <f>+C6+C7+C8+C9+C10+C11</f>
        <v>54236</v>
      </c>
    </row>
    <row r="6" spans="1:3" s="460" customFormat="1" ht="12" customHeight="1">
      <c r="A6" s="15" t="s">
        <v>109</v>
      </c>
      <c r="B6" s="461" t="s">
        <v>274</v>
      </c>
      <c r="C6" s="334">
        <v>6307</v>
      </c>
    </row>
    <row r="7" spans="1:3" s="460" customFormat="1" ht="12" customHeight="1">
      <c r="A7" s="14" t="s">
        <v>110</v>
      </c>
      <c r="B7" s="462" t="s">
        <v>275</v>
      </c>
      <c r="C7" s="333">
        <v>37349</v>
      </c>
    </row>
    <row r="8" spans="1:3" s="460" customFormat="1" ht="12" customHeight="1">
      <c r="A8" s="14" t="s">
        <v>111</v>
      </c>
      <c r="B8" s="462" t="s">
        <v>276</v>
      </c>
      <c r="C8" s="333">
        <v>8682</v>
      </c>
    </row>
    <row r="9" spans="1:3" s="460" customFormat="1" ht="12" customHeight="1">
      <c r="A9" s="14" t="s">
        <v>112</v>
      </c>
      <c r="B9" s="462" t="s">
        <v>277</v>
      </c>
      <c r="C9" s="333"/>
    </row>
    <row r="10" spans="1:3" s="460" customFormat="1" ht="12" customHeight="1">
      <c r="A10" s="14" t="s">
        <v>161</v>
      </c>
      <c r="B10" s="462" t="s">
        <v>278</v>
      </c>
      <c r="C10" s="333">
        <v>1867</v>
      </c>
    </row>
    <row r="11" spans="1:3" s="460" customFormat="1" ht="12" customHeight="1" thickBot="1">
      <c r="A11" s="16" t="s">
        <v>113</v>
      </c>
      <c r="B11" s="463" t="s">
        <v>279</v>
      </c>
      <c r="C11" s="333">
        <v>31</v>
      </c>
    </row>
    <row r="12" spans="1:3" s="460" customFormat="1" ht="12" customHeight="1" thickBot="1">
      <c r="A12" s="20" t="s">
        <v>22</v>
      </c>
      <c r="B12" s="326" t="s">
        <v>280</v>
      </c>
      <c r="C12" s="331">
        <f>+C13+C14+C15+C16+C17</f>
        <v>6546</v>
      </c>
    </row>
    <row r="13" spans="1:3" s="460" customFormat="1" ht="12" customHeight="1">
      <c r="A13" s="15" t="s">
        <v>115</v>
      </c>
      <c r="B13" s="461" t="s">
        <v>281</v>
      </c>
      <c r="C13" s="334"/>
    </row>
    <row r="14" spans="1:3" s="460" customFormat="1" ht="12" customHeight="1">
      <c r="A14" s="14" t="s">
        <v>116</v>
      </c>
      <c r="B14" s="462" t="s">
        <v>282</v>
      </c>
      <c r="C14" s="333"/>
    </row>
    <row r="15" spans="1:3" s="460" customFormat="1" ht="12" customHeight="1">
      <c r="A15" s="14" t="s">
        <v>117</v>
      </c>
      <c r="B15" s="462" t="s">
        <v>506</v>
      </c>
      <c r="C15" s="333"/>
    </row>
    <row r="16" spans="1:3" s="460" customFormat="1" ht="12" customHeight="1">
      <c r="A16" s="14" t="s">
        <v>118</v>
      </c>
      <c r="B16" s="462" t="s">
        <v>507</v>
      </c>
      <c r="C16" s="333"/>
    </row>
    <row r="17" spans="1:3" s="460" customFormat="1" ht="12" customHeight="1">
      <c r="A17" s="14" t="s">
        <v>119</v>
      </c>
      <c r="B17" s="462" t="s">
        <v>283</v>
      </c>
      <c r="C17" s="333">
        <v>6546</v>
      </c>
    </row>
    <row r="18" spans="1:3" s="460" customFormat="1" ht="12" customHeight="1" thickBot="1">
      <c r="A18" s="16" t="s">
        <v>128</v>
      </c>
      <c r="B18" s="463" t="s">
        <v>284</v>
      </c>
      <c r="C18" s="335"/>
    </row>
    <row r="19" spans="1:3" s="460" customFormat="1" ht="12" customHeight="1" thickBot="1">
      <c r="A19" s="20" t="s">
        <v>23</v>
      </c>
      <c r="B19" s="21" t="s">
        <v>285</v>
      </c>
      <c r="C19" s="331">
        <f>+C20+C21+C22+C23+C24</f>
        <v>0</v>
      </c>
    </row>
    <row r="20" spans="1:3" s="460" customFormat="1" ht="12" customHeight="1">
      <c r="A20" s="15" t="s">
        <v>98</v>
      </c>
      <c r="B20" s="461" t="s">
        <v>286</v>
      </c>
      <c r="C20" s="334"/>
    </row>
    <row r="21" spans="1:3" s="460" customFormat="1" ht="12" customHeight="1">
      <c r="A21" s="14" t="s">
        <v>99</v>
      </c>
      <c r="B21" s="462" t="s">
        <v>287</v>
      </c>
      <c r="C21" s="333"/>
    </row>
    <row r="22" spans="1:3" s="460" customFormat="1" ht="12" customHeight="1">
      <c r="A22" s="14" t="s">
        <v>100</v>
      </c>
      <c r="B22" s="462" t="s">
        <v>508</v>
      </c>
      <c r="C22" s="333"/>
    </row>
    <row r="23" spans="1:3" s="460" customFormat="1" ht="12" customHeight="1">
      <c r="A23" s="14" t="s">
        <v>101</v>
      </c>
      <c r="B23" s="462" t="s">
        <v>509</v>
      </c>
      <c r="C23" s="333"/>
    </row>
    <row r="24" spans="1:3" s="460" customFormat="1" ht="12" customHeight="1">
      <c r="A24" s="14" t="s">
        <v>182</v>
      </c>
      <c r="B24" s="462" t="s">
        <v>288</v>
      </c>
      <c r="C24" s="333"/>
    </row>
    <row r="25" spans="1:3" s="460" customFormat="1" ht="12" customHeight="1" thickBot="1">
      <c r="A25" s="16" t="s">
        <v>183</v>
      </c>
      <c r="B25" s="463" t="s">
        <v>289</v>
      </c>
      <c r="C25" s="335"/>
    </row>
    <row r="26" spans="1:3" s="460" customFormat="1" ht="12" customHeight="1" thickBot="1">
      <c r="A26" s="20" t="s">
        <v>184</v>
      </c>
      <c r="B26" s="21" t="s">
        <v>290</v>
      </c>
      <c r="C26" s="337">
        <f>+C27+C30+C31+C32</f>
        <v>41200</v>
      </c>
    </row>
    <row r="27" spans="1:3" s="460" customFormat="1" ht="12" customHeight="1">
      <c r="A27" s="15" t="s">
        <v>291</v>
      </c>
      <c r="B27" s="461" t="s">
        <v>297</v>
      </c>
      <c r="C27" s="456">
        <f>+C28+C29</f>
        <v>34000</v>
      </c>
    </row>
    <row r="28" spans="1:3" s="460" customFormat="1" ht="12" customHeight="1">
      <c r="A28" s="14" t="s">
        <v>292</v>
      </c>
      <c r="B28" s="462" t="s">
        <v>298</v>
      </c>
      <c r="C28" s="333">
        <v>4000</v>
      </c>
    </row>
    <row r="29" spans="1:3" s="460" customFormat="1" ht="12" customHeight="1">
      <c r="A29" s="14" t="s">
        <v>293</v>
      </c>
      <c r="B29" s="462" t="s">
        <v>299</v>
      </c>
      <c r="C29" s="333">
        <v>30000</v>
      </c>
    </row>
    <row r="30" spans="1:3" s="460" customFormat="1" ht="12" customHeight="1">
      <c r="A30" s="14" t="s">
        <v>294</v>
      </c>
      <c r="B30" s="462" t="s">
        <v>300</v>
      </c>
      <c r="C30" s="333">
        <v>6600</v>
      </c>
    </row>
    <row r="31" spans="1:3" s="460" customFormat="1" ht="12" customHeight="1">
      <c r="A31" s="14" t="s">
        <v>295</v>
      </c>
      <c r="B31" s="462" t="s">
        <v>301</v>
      </c>
      <c r="C31" s="333">
        <v>100</v>
      </c>
    </row>
    <row r="32" spans="1:3" s="460" customFormat="1" ht="12" customHeight="1" thickBot="1">
      <c r="A32" s="16" t="s">
        <v>296</v>
      </c>
      <c r="B32" s="463" t="s">
        <v>302</v>
      </c>
      <c r="C32" s="335">
        <v>500</v>
      </c>
    </row>
    <row r="33" spans="1:3" s="460" customFormat="1" ht="12" customHeight="1" thickBot="1">
      <c r="A33" s="20" t="s">
        <v>25</v>
      </c>
      <c r="B33" s="21" t="s">
        <v>303</v>
      </c>
      <c r="C33" s="331">
        <f>SUM(C34:C43)</f>
        <v>10863</v>
      </c>
    </row>
    <row r="34" spans="1:3" s="460" customFormat="1" ht="12" customHeight="1">
      <c r="A34" s="15" t="s">
        <v>102</v>
      </c>
      <c r="B34" s="461" t="s">
        <v>306</v>
      </c>
      <c r="C34" s="334">
        <v>80</v>
      </c>
    </row>
    <row r="35" spans="1:3" s="460" customFormat="1" ht="12" customHeight="1">
      <c r="A35" s="14" t="s">
        <v>103</v>
      </c>
      <c r="B35" s="462" t="s">
        <v>307</v>
      </c>
      <c r="C35" s="333">
        <v>1052</v>
      </c>
    </row>
    <row r="36" spans="1:3" s="460" customFormat="1" ht="12" customHeight="1">
      <c r="A36" s="14" t="s">
        <v>104</v>
      </c>
      <c r="B36" s="462" t="s">
        <v>308</v>
      </c>
      <c r="C36" s="333">
        <v>1741</v>
      </c>
    </row>
    <row r="37" spans="1:3" s="460" customFormat="1" ht="12" customHeight="1">
      <c r="A37" s="14" t="s">
        <v>186</v>
      </c>
      <c r="B37" s="462" t="s">
        <v>309</v>
      </c>
      <c r="C37" s="333">
        <v>107</v>
      </c>
    </row>
    <row r="38" spans="1:3" s="460" customFormat="1" ht="12" customHeight="1">
      <c r="A38" s="14" t="s">
        <v>187</v>
      </c>
      <c r="B38" s="462" t="s">
        <v>310</v>
      </c>
      <c r="C38" s="333">
        <v>7883</v>
      </c>
    </row>
    <row r="39" spans="1:3" s="460" customFormat="1" ht="12" customHeight="1">
      <c r="A39" s="14" t="s">
        <v>188</v>
      </c>
      <c r="B39" s="462" t="s">
        <v>311</v>
      </c>
      <c r="C39" s="333"/>
    </row>
    <row r="40" spans="1:3" s="460" customFormat="1" ht="12" customHeight="1">
      <c r="A40" s="14" t="s">
        <v>189</v>
      </c>
      <c r="B40" s="462" t="s">
        <v>312</v>
      </c>
      <c r="C40" s="333"/>
    </row>
    <row r="41" spans="1:3" s="460" customFormat="1" ht="12" customHeight="1">
      <c r="A41" s="14" t="s">
        <v>190</v>
      </c>
      <c r="B41" s="462" t="s">
        <v>313</v>
      </c>
      <c r="C41" s="333"/>
    </row>
    <row r="42" spans="1:3" s="460" customFormat="1" ht="12" customHeight="1">
      <c r="A42" s="14" t="s">
        <v>304</v>
      </c>
      <c r="B42" s="462" t="s">
        <v>314</v>
      </c>
      <c r="C42" s="336"/>
    </row>
    <row r="43" spans="1:3" s="460" customFormat="1" ht="12" customHeight="1" thickBot="1">
      <c r="A43" s="16" t="s">
        <v>305</v>
      </c>
      <c r="B43" s="463" t="s">
        <v>315</v>
      </c>
      <c r="C43" s="447"/>
    </row>
    <row r="44" spans="1:3" s="460" customFormat="1" ht="12" customHeight="1" thickBot="1">
      <c r="A44" s="20" t="s">
        <v>26</v>
      </c>
      <c r="B44" s="21" t="s">
        <v>316</v>
      </c>
      <c r="C44" s="331">
        <f>SUM(C45:C49)</f>
        <v>0</v>
      </c>
    </row>
    <row r="45" spans="1:3" s="460" customFormat="1" ht="12" customHeight="1">
      <c r="A45" s="15" t="s">
        <v>105</v>
      </c>
      <c r="B45" s="461" t="s">
        <v>320</v>
      </c>
      <c r="C45" s="510"/>
    </row>
    <row r="46" spans="1:3" s="460" customFormat="1" ht="12" customHeight="1">
      <c r="A46" s="14" t="s">
        <v>106</v>
      </c>
      <c r="B46" s="462" t="s">
        <v>321</v>
      </c>
      <c r="C46" s="336"/>
    </row>
    <row r="47" spans="1:3" s="460" customFormat="1" ht="12" customHeight="1">
      <c r="A47" s="14" t="s">
        <v>317</v>
      </c>
      <c r="B47" s="462" t="s">
        <v>322</v>
      </c>
      <c r="C47" s="336"/>
    </row>
    <row r="48" spans="1:3" s="460" customFormat="1" ht="12" customHeight="1">
      <c r="A48" s="14" t="s">
        <v>318</v>
      </c>
      <c r="B48" s="462" t="s">
        <v>323</v>
      </c>
      <c r="C48" s="336"/>
    </row>
    <row r="49" spans="1:3" s="460" customFormat="1" ht="12" customHeight="1" thickBot="1">
      <c r="A49" s="16" t="s">
        <v>319</v>
      </c>
      <c r="B49" s="463" t="s">
        <v>324</v>
      </c>
      <c r="C49" s="447"/>
    </row>
    <row r="50" spans="1:3" s="460" customFormat="1" ht="12" customHeight="1" thickBot="1">
      <c r="A50" s="20" t="s">
        <v>191</v>
      </c>
      <c r="B50" s="21" t="s">
        <v>325</v>
      </c>
      <c r="C50" s="331">
        <f>SUM(C51:C53)</f>
        <v>0</v>
      </c>
    </row>
    <row r="51" spans="1:3" s="460" customFormat="1" ht="12" customHeight="1">
      <c r="A51" s="15" t="s">
        <v>107</v>
      </c>
      <c r="B51" s="461" t="s">
        <v>326</v>
      </c>
      <c r="C51" s="334"/>
    </row>
    <row r="52" spans="1:3" s="460" customFormat="1" ht="12" customHeight="1">
      <c r="A52" s="14" t="s">
        <v>108</v>
      </c>
      <c r="B52" s="462" t="s">
        <v>510</v>
      </c>
      <c r="C52" s="333"/>
    </row>
    <row r="53" spans="1:3" s="460" customFormat="1" ht="12" customHeight="1">
      <c r="A53" s="14" t="s">
        <v>330</v>
      </c>
      <c r="B53" s="462" t="s">
        <v>328</v>
      </c>
      <c r="C53" s="333"/>
    </row>
    <row r="54" spans="1:3" s="460" customFormat="1" ht="12" customHeight="1" thickBot="1">
      <c r="A54" s="16" t="s">
        <v>331</v>
      </c>
      <c r="B54" s="463" t="s">
        <v>329</v>
      </c>
      <c r="C54" s="335"/>
    </row>
    <row r="55" spans="1:3" s="460" customFormat="1" ht="12" customHeight="1" thickBot="1">
      <c r="A55" s="20" t="s">
        <v>28</v>
      </c>
      <c r="B55" s="326" t="s">
        <v>332</v>
      </c>
      <c r="C55" s="331">
        <f>SUM(C56:C58)</f>
        <v>692</v>
      </c>
    </row>
    <row r="56" spans="1:3" s="460" customFormat="1" ht="12" customHeight="1">
      <c r="A56" s="15" t="s">
        <v>192</v>
      </c>
      <c r="B56" s="461" t="s">
        <v>334</v>
      </c>
      <c r="C56" s="336"/>
    </row>
    <row r="57" spans="1:3" s="460" customFormat="1" ht="12" customHeight="1">
      <c r="A57" s="14" t="s">
        <v>193</v>
      </c>
      <c r="B57" s="462" t="s">
        <v>511</v>
      </c>
      <c r="C57" s="336">
        <v>92</v>
      </c>
    </row>
    <row r="58" spans="1:3" s="460" customFormat="1" ht="12" customHeight="1">
      <c r="A58" s="14" t="s">
        <v>245</v>
      </c>
      <c r="B58" s="462" t="s">
        <v>335</v>
      </c>
      <c r="C58" s="336">
        <v>600</v>
      </c>
    </row>
    <row r="59" spans="1:3" s="460" customFormat="1" ht="12" customHeight="1" thickBot="1">
      <c r="A59" s="16" t="s">
        <v>333</v>
      </c>
      <c r="B59" s="463" t="s">
        <v>336</v>
      </c>
      <c r="C59" s="336"/>
    </row>
    <row r="60" spans="1:3" s="460" customFormat="1" ht="12" customHeight="1" thickBot="1">
      <c r="A60" s="20" t="s">
        <v>29</v>
      </c>
      <c r="B60" s="21" t="s">
        <v>337</v>
      </c>
      <c r="C60" s="337">
        <f>+C5+C12+C19+C26+C33+C44+C50+C55</f>
        <v>113537</v>
      </c>
    </row>
    <row r="61" spans="1:3" s="460" customFormat="1" ht="12" customHeight="1" thickBot="1">
      <c r="A61" s="464" t="s">
        <v>338</v>
      </c>
      <c r="B61" s="326" t="s">
        <v>339</v>
      </c>
      <c r="C61" s="331">
        <f>SUM(C62:C64)</f>
        <v>0</v>
      </c>
    </row>
    <row r="62" spans="1:3" s="460" customFormat="1" ht="12" customHeight="1">
      <c r="A62" s="15" t="s">
        <v>372</v>
      </c>
      <c r="B62" s="461" t="s">
        <v>340</v>
      </c>
      <c r="C62" s="336"/>
    </row>
    <row r="63" spans="1:3" s="460" customFormat="1" ht="12" customHeight="1">
      <c r="A63" s="14" t="s">
        <v>381</v>
      </c>
      <c r="B63" s="462" t="s">
        <v>341</v>
      </c>
      <c r="C63" s="336"/>
    </row>
    <row r="64" spans="1:3" s="460" customFormat="1" ht="12" customHeight="1" thickBot="1">
      <c r="A64" s="16" t="s">
        <v>382</v>
      </c>
      <c r="B64" s="465" t="s">
        <v>342</v>
      </c>
      <c r="C64" s="336"/>
    </row>
    <row r="65" spans="1:3" s="460" customFormat="1" ht="12" customHeight="1" thickBot="1">
      <c r="A65" s="464" t="s">
        <v>343</v>
      </c>
      <c r="B65" s="326" t="s">
        <v>344</v>
      </c>
      <c r="C65" s="331">
        <f>SUM(C66:C69)</f>
        <v>0</v>
      </c>
    </row>
    <row r="66" spans="1:3" s="460" customFormat="1" ht="12" customHeight="1">
      <c r="A66" s="15" t="s">
        <v>162</v>
      </c>
      <c r="B66" s="461" t="s">
        <v>345</v>
      </c>
      <c r="C66" s="336"/>
    </row>
    <row r="67" spans="1:3" s="460" customFormat="1" ht="12" customHeight="1">
      <c r="A67" s="14" t="s">
        <v>163</v>
      </c>
      <c r="B67" s="462" t="s">
        <v>346</v>
      </c>
      <c r="C67" s="336"/>
    </row>
    <row r="68" spans="1:3" s="460" customFormat="1" ht="12" customHeight="1">
      <c r="A68" s="14" t="s">
        <v>373</v>
      </c>
      <c r="B68" s="462" t="s">
        <v>347</v>
      </c>
      <c r="C68" s="336"/>
    </row>
    <row r="69" spans="1:3" s="460" customFormat="1" ht="12" customHeight="1" thickBot="1">
      <c r="A69" s="16" t="s">
        <v>374</v>
      </c>
      <c r="B69" s="463" t="s">
        <v>348</v>
      </c>
      <c r="C69" s="336"/>
    </row>
    <row r="70" spans="1:3" s="460" customFormat="1" ht="12" customHeight="1" thickBot="1">
      <c r="A70" s="464" t="s">
        <v>349</v>
      </c>
      <c r="B70" s="326" t="s">
        <v>350</v>
      </c>
      <c r="C70" s="331">
        <f>SUM(C71:C72)</f>
        <v>43976</v>
      </c>
    </row>
    <row r="71" spans="1:3" s="460" customFormat="1" ht="12" customHeight="1">
      <c r="A71" s="15" t="s">
        <v>375</v>
      </c>
      <c r="B71" s="461" t="s">
        <v>351</v>
      </c>
      <c r="C71" s="336">
        <v>43976</v>
      </c>
    </row>
    <row r="72" spans="1:3" s="460" customFormat="1" ht="12" customHeight="1" thickBot="1">
      <c r="A72" s="16" t="s">
        <v>376</v>
      </c>
      <c r="B72" s="463" t="s">
        <v>352</v>
      </c>
      <c r="C72" s="336"/>
    </row>
    <row r="73" spans="1:3" s="460" customFormat="1" ht="12" customHeight="1" thickBot="1">
      <c r="A73" s="464" t="s">
        <v>353</v>
      </c>
      <c r="B73" s="326" t="s">
        <v>354</v>
      </c>
      <c r="C73" s="331">
        <f>SUM(C74:C76)</f>
        <v>0</v>
      </c>
    </row>
    <row r="74" spans="1:3" s="460" customFormat="1" ht="12" customHeight="1">
      <c r="A74" s="15" t="s">
        <v>377</v>
      </c>
      <c r="B74" s="461" t="s">
        <v>355</v>
      </c>
      <c r="C74" s="336"/>
    </row>
    <row r="75" spans="1:3" s="460" customFormat="1" ht="12" customHeight="1">
      <c r="A75" s="14" t="s">
        <v>378</v>
      </c>
      <c r="B75" s="462" t="s">
        <v>356</v>
      </c>
      <c r="C75" s="336"/>
    </row>
    <row r="76" spans="1:3" s="460" customFormat="1" ht="12" customHeight="1" thickBot="1">
      <c r="A76" s="16" t="s">
        <v>379</v>
      </c>
      <c r="B76" s="463" t="s">
        <v>357</v>
      </c>
      <c r="C76" s="336"/>
    </row>
    <row r="77" spans="1:3" s="460" customFormat="1" ht="12" customHeight="1" thickBot="1">
      <c r="A77" s="464" t="s">
        <v>358</v>
      </c>
      <c r="B77" s="326" t="s">
        <v>380</v>
      </c>
      <c r="C77" s="331">
        <f>SUM(C78:C81)</f>
        <v>0</v>
      </c>
    </row>
    <row r="78" spans="1:3" s="460" customFormat="1" ht="12" customHeight="1">
      <c r="A78" s="466" t="s">
        <v>359</v>
      </c>
      <c r="B78" s="461" t="s">
        <v>360</v>
      </c>
      <c r="C78" s="336"/>
    </row>
    <row r="79" spans="1:3" s="460" customFormat="1" ht="12" customHeight="1">
      <c r="A79" s="467" t="s">
        <v>361</v>
      </c>
      <c r="B79" s="462" t="s">
        <v>362</v>
      </c>
      <c r="C79" s="336"/>
    </row>
    <row r="80" spans="1:3" s="460" customFormat="1" ht="12" customHeight="1">
      <c r="A80" s="467" t="s">
        <v>363</v>
      </c>
      <c r="B80" s="462" t="s">
        <v>364</v>
      </c>
      <c r="C80" s="336"/>
    </row>
    <row r="81" spans="1:3" s="460" customFormat="1" ht="12" customHeight="1" thickBot="1">
      <c r="A81" s="468" t="s">
        <v>365</v>
      </c>
      <c r="B81" s="463" t="s">
        <v>366</v>
      </c>
      <c r="C81" s="336"/>
    </row>
    <row r="82" spans="1:3" s="460" customFormat="1" ht="13.5" customHeight="1" thickBot="1">
      <c r="A82" s="464" t="s">
        <v>367</v>
      </c>
      <c r="B82" s="326" t="s">
        <v>368</v>
      </c>
      <c r="C82" s="511"/>
    </row>
    <row r="83" spans="1:3" s="460" customFormat="1" ht="15.75" customHeight="1" thickBot="1">
      <c r="A83" s="464" t="s">
        <v>369</v>
      </c>
      <c r="B83" s="469" t="s">
        <v>370</v>
      </c>
      <c r="C83" s="337">
        <f>+C61+C65+C70+C73+C77+C82</f>
        <v>43976</v>
      </c>
    </row>
    <row r="84" spans="1:3" s="460" customFormat="1" ht="16.5" customHeight="1" thickBot="1">
      <c r="A84" s="470" t="s">
        <v>383</v>
      </c>
      <c r="B84" s="471" t="s">
        <v>371</v>
      </c>
      <c r="C84" s="337">
        <f>+C60+C83</f>
        <v>157513</v>
      </c>
    </row>
    <row r="85" spans="1:3" s="460" customFormat="1" ht="83.25" customHeight="1">
      <c r="A85" s="5"/>
      <c r="B85" s="6"/>
      <c r="C85" s="338"/>
    </row>
    <row r="86" spans="1:3" ht="16.5" customHeight="1">
      <c r="A86" s="563" t="s">
        <v>50</v>
      </c>
      <c r="B86" s="563"/>
      <c r="C86" s="563"/>
    </row>
    <row r="87" spans="1:3" s="472" customFormat="1" ht="16.5" customHeight="1" thickBot="1">
      <c r="A87" s="565" t="s">
        <v>165</v>
      </c>
      <c r="B87" s="565"/>
      <c r="C87" s="161" t="s">
        <v>244</v>
      </c>
    </row>
    <row r="88" spans="1:3" ht="37.5" customHeight="1" thickBot="1">
      <c r="A88" s="23" t="s">
        <v>78</v>
      </c>
      <c r="B88" s="24" t="s">
        <v>51</v>
      </c>
      <c r="C88" s="45" t="s">
        <v>272</v>
      </c>
    </row>
    <row r="89" spans="1:3" s="459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386</v>
      </c>
      <c r="C90" s="330">
        <f>SUM(C91:C95)</f>
        <v>108851</v>
      </c>
    </row>
    <row r="91" spans="1:3" ht="12" customHeight="1">
      <c r="A91" s="17" t="s">
        <v>109</v>
      </c>
      <c r="B91" s="10" t="s">
        <v>52</v>
      </c>
      <c r="C91" s="332">
        <v>45474</v>
      </c>
    </row>
    <row r="92" spans="1:3" ht="12" customHeight="1">
      <c r="A92" s="14" t="s">
        <v>110</v>
      </c>
      <c r="B92" s="8" t="s">
        <v>194</v>
      </c>
      <c r="C92" s="333">
        <v>11675</v>
      </c>
    </row>
    <row r="93" spans="1:3" ht="12" customHeight="1">
      <c r="A93" s="14" t="s">
        <v>111</v>
      </c>
      <c r="B93" s="8" t="s">
        <v>152</v>
      </c>
      <c r="C93" s="335">
        <v>48222</v>
      </c>
    </row>
    <row r="94" spans="1:3" ht="12" customHeight="1">
      <c r="A94" s="14" t="s">
        <v>112</v>
      </c>
      <c r="B94" s="11" t="s">
        <v>195</v>
      </c>
      <c r="C94" s="335">
        <v>910</v>
      </c>
    </row>
    <row r="95" spans="1:3" ht="12" customHeight="1">
      <c r="A95" s="14" t="s">
        <v>123</v>
      </c>
      <c r="B95" s="19" t="s">
        <v>196</v>
      </c>
      <c r="C95" s="335">
        <v>2570</v>
      </c>
    </row>
    <row r="96" spans="1:3" ht="12" customHeight="1">
      <c r="A96" s="14" t="s">
        <v>113</v>
      </c>
      <c r="B96" s="8" t="s">
        <v>387</v>
      </c>
      <c r="C96" s="335"/>
    </row>
    <row r="97" spans="1:3" ht="12" customHeight="1">
      <c r="A97" s="14" t="s">
        <v>114</v>
      </c>
      <c r="B97" s="164" t="s">
        <v>388</v>
      </c>
      <c r="C97" s="335"/>
    </row>
    <row r="98" spans="1:3" ht="12" customHeight="1">
      <c r="A98" s="14" t="s">
        <v>124</v>
      </c>
      <c r="B98" s="165" t="s">
        <v>389</v>
      </c>
      <c r="C98" s="335"/>
    </row>
    <row r="99" spans="1:3" ht="12" customHeight="1">
      <c r="A99" s="14" t="s">
        <v>125</v>
      </c>
      <c r="B99" s="165" t="s">
        <v>390</v>
      </c>
      <c r="C99" s="335"/>
    </row>
    <row r="100" spans="1:3" ht="12" customHeight="1">
      <c r="A100" s="14" t="s">
        <v>126</v>
      </c>
      <c r="B100" s="164" t="s">
        <v>391</v>
      </c>
      <c r="C100" s="335">
        <v>715</v>
      </c>
    </row>
    <row r="101" spans="1:3" ht="12" customHeight="1">
      <c r="A101" s="14" t="s">
        <v>127</v>
      </c>
      <c r="B101" s="164" t="s">
        <v>392</v>
      </c>
      <c r="C101" s="335"/>
    </row>
    <row r="102" spans="1:3" ht="12" customHeight="1">
      <c r="A102" s="14" t="s">
        <v>129</v>
      </c>
      <c r="B102" s="165" t="s">
        <v>393</v>
      </c>
      <c r="C102" s="335"/>
    </row>
    <row r="103" spans="1:3" ht="12" customHeight="1">
      <c r="A103" s="13" t="s">
        <v>197</v>
      </c>
      <c r="B103" s="166" t="s">
        <v>394</v>
      </c>
      <c r="C103" s="335"/>
    </row>
    <row r="104" spans="1:3" ht="12" customHeight="1">
      <c r="A104" s="14" t="s">
        <v>384</v>
      </c>
      <c r="B104" s="166" t="s">
        <v>395</v>
      </c>
      <c r="C104" s="335"/>
    </row>
    <row r="105" spans="1:3" ht="12" customHeight="1" thickBot="1">
      <c r="A105" s="18" t="s">
        <v>385</v>
      </c>
      <c r="B105" s="167" t="s">
        <v>396</v>
      </c>
      <c r="C105" s="339">
        <v>1855</v>
      </c>
    </row>
    <row r="106" spans="1:3" ht="12" customHeight="1" thickBot="1">
      <c r="A106" s="20" t="s">
        <v>22</v>
      </c>
      <c r="B106" s="30" t="s">
        <v>397</v>
      </c>
      <c r="C106" s="331">
        <f>+C107+C109+C111</f>
        <v>32993</v>
      </c>
    </row>
    <row r="107" spans="1:3" ht="12" customHeight="1">
      <c r="A107" s="15" t="s">
        <v>115</v>
      </c>
      <c r="B107" s="8" t="s">
        <v>243</v>
      </c>
      <c r="C107" s="334">
        <v>32667</v>
      </c>
    </row>
    <row r="108" spans="1:3" ht="12" customHeight="1">
      <c r="A108" s="15" t="s">
        <v>116</v>
      </c>
      <c r="B108" s="12" t="s">
        <v>401</v>
      </c>
      <c r="C108" s="334"/>
    </row>
    <row r="109" spans="1:3" ht="12" customHeight="1">
      <c r="A109" s="15" t="s">
        <v>117</v>
      </c>
      <c r="B109" s="12" t="s">
        <v>198</v>
      </c>
      <c r="C109" s="333">
        <v>326</v>
      </c>
    </row>
    <row r="110" spans="1:3" ht="12" customHeight="1">
      <c r="A110" s="15" t="s">
        <v>118</v>
      </c>
      <c r="B110" s="12" t="s">
        <v>402</v>
      </c>
      <c r="C110" s="302"/>
    </row>
    <row r="111" spans="1:3" ht="12" customHeight="1">
      <c r="A111" s="15" t="s">
        <v>119</v>
      </c>
      <c r="B111" s="328" t="s">
        <v>246</v>
      </c>
      <c r="C111" s="302"/>
    </row>
    <row r="112" spans="1:3" ht="12" customHeight="1">
      <c r="A112" s="15" t="s">
        <v>128</v>
      </c>
      <c r="B112" s="327" t="s">
        <v>512</v>
      </c>
      <c r="C112" s="302"/>
    </row>
    <row r="113" spans="1:3" ht="12" customHeight="1">
      <c r="A113" s="15" t="s">
        <v>130</v>
      </c>
      <c r="B113" s="457" t="s">
        <v>407</v>
      </c>
      <c r="C113" s="302"/>
    </row>
    <row r="114" spans="1:3" ht="15.75">
      <c r="A114" s="15" t="s">
        <v>199</v>
      </c>
      <c r="B114" s="165" t="s">
        <v>390</v>
      </c>
      <c r="C114" s="302"/>
    </row>
    <row r="115" spans="1:3" ht="12" customHeight="1">
      <c r="A115" s="15" t="s">
        <v>200</v>
      </c>
      <c r="B115" s="165" t="s">
        <v>406</v>
      </c>
      <c r="C115" s="302"/>
    </row>
    <row r="116" spans="1:3" ht="12" customHeight="1">
      <c r="A116" s="15" t="s">
        <v>201</v>
      </c>
      <c r="B116" s="165" t="s">
        <v>405</v>
      </c>
      <c r="C116" s="302"/>
    </row>
    <row r="117" spans="1:3" ht="12" customHeight="1">
      <c r="A117" s="15" t="s">
        <v>398</v>
      </c>
      <c r="B117" s="165" t="s">
        <v>393</v>
      </c>
      <c r="C117" s="302"/>
    </row>
    <row r="118" spans="1:3" ht="12" customHeight="1">
      <c r="A118" s="15" t="s">
        <v>399</v>
      </c>
      <c r="B118" s="165" t="s">
        <v>404</v>
      </c>
      <c r="C118" s="302"/>
    </row>
    <row r="119" spans="1:3" ht="16.5" thickBot="1">
      <c r="A119" s="13" t="s">
        <v>400</v>
      </c>
      <c r="B119" s="165" t="s">
        <v>403</v>
      </c>
      <c r="C119" s="303"/>
    </row>
    <row r="120" spans="1:3" ht="12" customHeight="1" thickBot="1">
      <c r="A120" s="20" t="s">
        <v>23</v>
      </c>
      <c r="B120" s="153" t="s">
        <v>408</v>
      </c>
      <c r="C120" s="331">
        <f>+C121+C122</f>
        <v>15669</v>
      </c>
    </row>
    <row r="121" spans="1:3" ht="12" customHeight="1">
      <c r="A121" s="15" t="s">
        <v>98</v>
      </c>
      <c r="B121" s="9" t="s">
        <v>65</v>
      </c>
      <c r="C121" s="334">
        <v>15669</v>
      </c>
    </row>
    <row r="122" spans="1:3" ht="12" customHeight="1" thickBot="1">
      <c r="A122" s="16" t="s">
        <v>99</v>
      </c>
      <c r="B122" s="12" t="s">
        <v>66</v>
      </c>
      <c r="C122" s="335"/>
    </row>
    <row r="123" spans="1:3" ht="12" customHeight="1" thickBot="1">
      <c r="A123" s="20" t="s">
        <v>24</v>
      </c>
      <c r="B123" s="153" t="s">
        <v>409</v>
      </c>
      <c r="C123" s="331">
        <f>+C90+C106+C120</f>
        <v>157513</v>
      </c>
    </row>
    <row r="124" spans="1:3" ht="12" customHeight="1" thickBot="1">
      <c r="A124" s="20" t="s">
        <v>25</v>
      </c>
      <c r="B124" s="153" t="s">
        <v>410</v>
      </c>
      <c r="C124" s="331">
        <f>+C125+C126+C127</f>
        <v>0</v>
      </c>
    </row>
    <row r="125" spans="1:3" ht="12" customHeight="1">
      <c r="A125" s="15" t="s">
        <v>102</v>
      </c>
      <c r="B125" s="9" t="s">
        <v>411</v>
      </c>
      <c r="C125" s="302"/>
    </row>
    <row r="126" spans="1:3" ht="12" customHeight="1">
      <c r="A126" s="15" t="s">
        <v>103</v>
      </c>
      <c r="B126" s="9" t="s">
        <v>412</v>
      </c>
      <c r="C126" s="302"/>
    </row>
    <row r="127" spans="1:3" ht="12" customHeight="1" thickBot="1">
      <c r="A127" s="13" t="s">
        <v>104</v>
      </c>
      <c r="B127" s="7" t="s">
        <v>413</v>
      </c>
      <c r="C127" s="302"/>
    </row>
    <row r="128" spans="1:3" ht="12" customHeight="1" thickBot="1">
      <c r="A128" s="20" t="s">
        <v>26</v>
      </c>
      <c r="B128" s="153" t="s">
        <v>465</v>
      </c>
      <c r="C128" s="331">
        <f>+C129+C130+C131+C132</f>
        <v>0</v>
      </c>
    </row>
    <row r="129" spans="1:3" ht="12" customHeight="1">
      <c r="A129" s="15" t="s">
        <v>105</v>
      </c>
      <c r="B129" s="9" t="s">
        <v>414</v>
      </c>
      <c r="C129" s="302"/>
    </row>
    <row r="130" spans="1:3" ht="12" customHeight="1">
      <c r="A130" s="15" t="s">
        <v>106</v>
      </c>
      <c r="B130" s="9" t="s">
        <v>415</v>
      </c>
      <c r="C130" s="302"/>
    </row>
    <row r="131" spans="1:3" ht="12" customHeight="1">
      <c r="A131" s="15" t="s">
        <v>317</v>
      </c>
      <c r="B131" s="9" t="s">
        <v>416</v>
      </c>
      <c r="C131" s="302"/>
    </row>
    <row r="132" spans="1:3" ht="12" customHeight="1" thickBot="1">
      <c r="A132" s="13" t="s">
        <v>318</v>
      </c>
      <c r="B132" s="7" t="s">
        <v>417</v>
      </c>
      <c r="C132" s="302"/>
    </row>
    <row r="133" spans="1:3" ht="12" customHeight="1" thickBot="1">
      <c r="A133" s="20" t="s">
        <v>27</v>
      </c>
      <c r="B133" s="153" t="s">
        <v>418</v>
      </c>
      <c r="C133" s="337">
        <f>+C134+C135+C136+C137</f>
        <v>0</v>
      </c>
    </row>
    <row r="134" spans="1:3" ht="12" customHeight="1">
      <c r="A134" s="15" t="s">
        <v>107</v>
      </c>
      <c r="B134" s="9" t="s">
        <v>419</v>
      </c>
      <c r="C134" s="302"/>
    </row>
    <row r="135" spans="1:3" ht="12" customHeight="1">
      <c r="A135" s="15" t="s">
        <v>108</v>
      </c>
      <c r="B135" s="9" t="s">
        <v>429</v>
      </c>
      <c r="C135" s="302"/>
    </row>
    <row r="136" spans="1:3" ht="12" customHeight="1">
      <c r="A136" s="15" t="s">
        <v>330</v>
      </c>
      <c r="B136" s="9" t="s">
        <v>420</v>
      </c>
      <c r="C136" s="302"/>
    </row>
    <row r="137" spans="1:3" ht="12" customHeight="1" thickBot="1">
      <c r="A137" s="13" t="s">
        <v>331</v>
      </c>
      <c r="B137" s="7" t="s">
        <v>421</v>
      </c>
      <c r="C137" s="302"/>
    </row>
    <row r="138" spans="1:3" ht="12" customHeight="1" thickBot="1">
      <c r="A138" s="20" t="s">
        <v>28</v>
      </c>
      <c r="B138" s="153" t="s">
        <v>422</v>
      </c>
      <c r="C138" s="340">
        <f>+C139+C140+C141+C142</f>
        <v>0</v>
      </c>
    </row>
    <row r="139" spans="1:3" ht="12" customHeight="1">
      <c r="A139" s="15" t="s">
        <v>192</v>
      </c>
      <c r="B139" s="9" t="s">
        <v>423</v>
      </c>
      <c r="C139" s="302"/>
    </row>
    <row r="140" spans="1:3" ht="12" customHeight="1">
      <c r="A140" s="15" t="s">
        <v>193</v>
      </c>
      <c r="B140" s="9" t="s">
        <v>424</v>
      </c>
      <c r="C140" s="302"/>
    </row>
    <row r="141" spans="1:3" ht="12" customHeight="1">
      <c r="A141" s="15" t="s">
        <v>245</v>
      </c>
      <c r="B141" s="9" t="s">
        <v>425</v>
      </c>
      <c r="C141" s="302"/>
    </row>
    <row r="142" spans="1:3" ht="12" customHeight="1" thickBot="1">
      <c r="A142" s="15" t="s">
        <v>333</v>
      </c>
      <c r="B142" s="9" t="s">
        <v>426</v>
      </c>
      <c r="C142" s="302"/>
    </row>
    <row r="143" spans="1:9" ht="15" customHeight="1" thickBot="1">
      <c r="A143" s="20" t="s">
        <v>29</v>
      </c>
      <c r="B143" s="153" t="s">
        <v>427</v>
      </c>
      <c r="C143" s="473">
        <f>+C124+C128+C133+C138</f>
        <v>0</v>
      </c>
      <c r="F143" s="474"/>
      <c r="G143" s="475"/>
      <c r="H143" s="475"/>
      <c r="I143" s="475"/>
    </row>
    <row r="144" spans="1:3" s="460" customFormat="1" ht="12.75" customHeight="1" thickBot="1">
      <c r="A144" s="329" t="s">
        <v>30</v>
      </c>
      <c r="B144" s="423" t="s">
        <v>428</v>
      </c>
      <c r="C144" s="473">
        <f>+C123+C143</f>
        <v>157513</v>
      </c>
    </row>
    <row r="145" ht="7.5" customHeight="1"/>
    <row r="146" spans="1:3" ht="15.75">
      <c r="A146" s="566" t="s">
        <v>430</v>
      </c>
      <c r="B146" s="566"/>
      <c r="C146" s="566"/>
    </row>
    <row r="147" spans="1:3" ht="15" customHeight="1" thickBot="1">
      <c r="A147" s="564" t="s">
        <v>166</v>
      </c>
      <c r="B147" s="564"/>
      <c r="C147" s="341" t="s">
        <v>244</v>
      </c>
    </row>
    <row r="148" spans="1:4" ht="13.5" customHeight="1" thickBot="1">
      <c r="A148" s="20">
        <v>1</v>
      </c>
      <c r="B148" s="30" t="s">
        <v>431</v>
      </c>
      <c r="C148" s="331">
        <f>+C60-C123</f>
        <v>-43976</v>
      </c>
      <c r="D148" s="476"/>
    </row>
    <row r="149" spans="1:3" ht="27.75" customHeight="1" thickBot="1">
      <c r="A149" s="20" t="s">
        <v>22</v>
      </c>
      <c r="B149" s="30" t="s">
        <v>432</v>
      </c>
      <c r="C149" s="331">
        <f>+C83-C143</f>
        <v>43976</v>
      </c>
    </row>
  </sheetData>
  <sheetProtection sheet="1"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Vámosszabadi Község Önkormányzat
2014. ÉVI KÖLTSÉGVETÉSÉNEK ÖSSZEVONT MÉRLEGE&amp;10
&amp;R&amp;"Times New Roman CE,Félkövér dőlt"&amp;11 1.1. melléklet a 2/2014. (II. 28.) önkormányzati rendelethez</oddHeader>
  </headerFooter>
  <rowBreaks count="1" manualBreakCount="1">
    <brk id="8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A20" sqref="A20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63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585" t="s">
        <v>0</v>
      </c>
      <c r="B1" s="585"/>
      <c r="C1" s="585"/>
      <c r="D1" s="585"/>
      <c r="E1" s="585"/>
      <c r="F1" s="585"/>
    </row>
    <row r="2" spans="1:6" ht="22.5" customHeight="1" thickBot="1">
      <c r="A2" s="219"/>
      <c r="B2" s="63"/>
      <c r="C2" s="63"/>
      <c r="D2" s="63"/>
      <c r="E2" s="63"/>
      <c r="F2" s="58" t="s">
        <v>69</v>
      </c>
    </row>
    <row r="3" spans="1:6" s="51" customFormat="1" ht="44.25" customHeight="1" thickBot="1">
      <c r="A3" s="220" t="s">
        <v>73</v>
      </c>
      <c r="B3" s="221" t="s">
        <v>74</v>
      </c>
      <c r="C3" s="221" t="s">
        <v>75</v>
      </c>
      <c r="D3" s="221" t="s">
        <v>460</v>
      </c>
      <c r="E3" s="221" t="s">
        <v>272</v>
      </c>
      <c r="F3" s="59" t="s">
        <v>461</v>
      </c>
    </row>
    <row r="4" spans="1:6" s="63" customFormat="1" ht="12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 t="s">
        <v>94</v>
      </c>
    </row>
    <row r="5" spans="1:6" ht="15.75" customHeight="1">
      <c r="A5" s="524" t="s">
        <v>520</v>
      </c>
      <c r="B5" s="28">
        <v>12000</v>
      </c>
      <c r="C5" s="526" t="s">
        <v>521</v>
      </c>
      <c r="D5" s="28"/>
      <c r="E5" s="28">
        <v>12000</v>
      </c>
      <c r="F5" s="64">
        <f aca="true" t="shared" si="0" ref="F5:F23">B5-D5-E5</f>
        <v>0</v>
      </c>
    </row>
    <row r="6" spans="1:6" ht="15.75" customHeight="1">
      <c r="A6" s="524" t="s">
        <v>522</v>
      </c>
      <c r="B6" s="28">
        <v>2897</v>
      </c>
      <c r="C6" s="526" t="s">
        <v>521</v>
      </c>
      <c r="D6" s="28"/>
      <c r="E6" s="28">
        <v>2897</v>
      </c>
      <c r="F6" s="64">
        <f t="shared" si="0"/>
        <v>0</v>
      </c>
    </row>
    <row r="7" spans="1:6" ht="15.75" customHeight="1">
      <c r="A7" s="524" t="s">
        <v>523</v>
      </c>
      <c r="B7" s="28">
        <v>971</v>
      </c>
      <c r="C7" s="526" t="s">
        <v>521</v>
      </c>
      <c r="D7" s="28"/>
      <c r="E7" s="28">
        <v>971</v>
      </c>
      <c r="F7" s="64">
        <f t="shared" si="0"/>
        <v>0</v>
      </c>
    </row>
    <row r="8" spans="1:6" ht="15.75" customHeight="1">
      <c r="A8" s="525" t="s">
        <v>556</v>
      </c>
      <c r="B8" s="28">
        <v>2500</v>
      </c>
      <c r="C8" s="526" t="s">
        <v>521</v>
      </c>
      <c r="D8" s="28"/>
      <c r="E8" s="28">
        <v>2500</v>
      </c>
      <c r="F8" s="64">
        <f t="shared" si="0"/>
        <v>0</v>
      </c>
    </row>
    <row r="9" spans="1:6" ht="15.75" customHeight="1">
      <c r="A9" s="524" t="s">
        <v>524</v>
      </c>
      <c r="B9" s="28">
        <v>975</v>
      </c>
      <c r="C9" s="526" t="s">
        <v>521</v>
      </c>
      <c r="D9" s="28"/>
      <c r="E9" s="28">
        <v>975</v>
      </c>
      <c r="F9" s="64">
        <f t="shared" si="0"/>
        <v>0</v>
      </c>
    </row>
    <row r="10" spans="1:6" ht="15.75" customHeight="1">
      <c r="A10" s="525" t="s">
        <v>525</v>
      </c>
      <c r="B10" s="28">
        <v>644</v>
      </c>
      <c r="C10" s="526" t="s">
        <v>521</v>
      </c>
      <c r="D10" s="28"/>
      <c r="E10" s="28">
        <v>644</v>
      </c>
      <c r="F10" s="64">
        <f t="shared" si="0"/>
        <v>0</v>
      </c>
    </row>
    <row r="11" spans="1:6" ht="15.75" customHeight="1">
      <c r="A11" s="524" t="s">
        <v>526</v>
      </c>
      <c r="B11" s="28">
        <v>1524</v>
      </c>
      <c r="C11" s="526" t="s">
        <v>521</v>
      </c>
      <c r="D11" s="28"/>
      <c r="E11" s="28">
        <v>1524</v>
      </c>
      <c r="F11" s="64">
        <f t="shared" si="0"/>
        <v>0</v>
      </c>
    </row>
    <row r="12" spans="1:6" ht="15.75" customHeight="1">
      <c r="A12" s="524" t="s">
        <v>527</v>
      </c>
      <c r="B12" s="28">
        <v>381</v>
      </c>
      <c r="C12" s="526" t="s">
        <v>521</v>
      </c>
      <c r="D12" s="28"/>
      <c r="E12" s="28">
        <v>381</v>
      </c>
      <c r="F12" s="64">
        <f t="shared" si="0"/>
        <v>0</v>
      </c>
    </row>
    <row r="13" spans="1:6" ht="15.75" customHeight="1">
      <c r="A13" s="524" t="s">
        <v>528</v>
      </c>
      <c r="B13" s="28">
        <v>4000</v>
      </c>
      <c r="C13" s="526" t="s">
        <v>521</v>
      </c>
      <c r="D13" s="28"/>
      <c r="E13" s="28">
        <v>4000</v>
      </c>
      <c r="F13" s="64">
        <f t="shared" si="0"/>
        <v>0</v>
      </c>
    </row>
    <row r="14" spans="1:6" ht="15.75" customHeight="1">
      <c r="A14" s="524" t="s">
        <v>529</v>
      </c>
      <c r="B14" s="28">
        <v>2148</v>
      </c>
      <c r="C14" s="526" t="s">
        <v>521</v>
      </c>
      <c r="D14" s="28"/>
      <c r="E14" s="28">
        <v>2148</v>
      </c>
      <c r="F14" s="64">
        <f t="shared" si="0"/>
        <v>0</v>
      </c>
    </row>
    <row r="15" spans="1:6" ht="15.75" customHeight="1">
      <c r="A15" s="524" t="s">
        <v>557</v>
      </c>
      <c r="B15" s="28">
        <v>400</v>
      </c>
      <c r="C15" s="526" t="s">
        <v>521</v>
      </c>
      <c r="D15" s="28"/>
      <c r="E15" s="28">
        <v>400</v>
      </c>
      <c r="F15" s="64">
        <f t="shared" si="0"/>
        <v>0</v>
      </c>
    </row>
    <row r="16" spans="1:6" ht="15.75" customHeight="1">
      <c r="A16" s="524" t="s">
        <v>531</v>
      </c>
      <c r="B16" s="28">
        <v>80</v>
      </c>
      <c r="C16" s="526" t="s">
        <v>521</v>
      </c>
      <c r="D16" s="28"/>
      <c r="E16" s="28">
        <v>80</v>
      </c>
      <c r="F16" s="64">
        <f t="shared" si="0"/>
        <v>0</v>
      </c>
    </row>
    <row r="17" spans="1:6" ht="15.75" customHeight="1">
      <c r="A17" s="524" t="s">
        <v>534</v>
      </c>
      <c r="B17" s="28">
        <v>152</v>
      </c>
      <c r="C17" s="526" t="s">
        <v>521</v>
      </c>
      <c r="D17" s="28"/>
      <c r="E17" s="28">
        <v>152</v>
      </c>
      <c r="F17" s="64">
        <f t="shared" si="0"/>
        <v>0</v>
      </c>
    </row>
    <row r="18" spans="1:6" ht="15.75" customHeight="1">
      <c r="A18" s="524" t="s">
        <v>532</v>
      </c>
      <c r="B18" s="28">
        <v>300</v>
      </c>
      <c r="C18" s="526" t="s">
        <v>521</v>
      </c>
      <c r="D18" s="28"/>
      <c r="E18" s="28">
        <v>300</v>
      </c>
      <c r="F18" s="64">
        <f t="shared" si="0"/>
        <v>0</v>
      </c>
    </row>
    <row r="19" spans="1:6" ht="15.75" customHeight="1">
      <c r="A19" s="524" t="s">
        <v>558</v>
      </c>
      <c r="B19" s="28">
        <v>295</v>
      </c>
      <c r="C19" s="526" t="s">
        <v>521</v>
      </c>
      <c r="D19" s="28"/>
      <c r="E19" s="28">
        <v>295</v>
      </c>
      <c r="F19" s="64">
        <f t="shared" si="0"/>
        <v>0</v>
      </c>
    </row>
    <row r="20" spans="1:6" ht="15.75" customHeight="1">
      <c r="A20" s="524" t="s">
        <v>535</v>
      </c>
      <c r="B20" s="28">
        <v>300</v>
      </c>
      <c r="C20" s="526" t="s">
        <v>521</v>
      </c>
      <c r="D20" s="28"/>
      <c r="E20" s="28">
        <v>300</v>
      </c>
      <c r="F20" s="64">
        <f t="shared" si="0"/>
        <v>0</v>
      </c>
    </row>
    <row r="21" spans="1:6" ht="15.75" customHeight="1">
      <c r="A21" s="524" t="s">
        <v>533</v>
      </c>
      <c r="B21" s="28">
        <v>3100</v>
      </c>
      <c r="C21" s="526" t="s">
        <v>521</v>
      </c>
      <c r="D21" s="28"/>
      <c r="E21" s="28">
        <v>3100</v>
      </c>
      <c r="F21" s="64">
        <f t="shared" si="0"/>
        <v>0</v>
      </c>
    </row>
    <row r="22" spans="1:6" ht="15.75" customHeight="1">
      <c r="A22" s="524"/>
      <c r="B22" s="28"/>
      <c r="C22" s="526"/>
      <c r="D22" s="28"/>
      <c r="E22" s="28"/>
      <c r="F22" s="64">
        <f t="shared" si="0"/>
        <v>0</v>
      </c>
    </row>
    <row r="23" spans="1:6" ht="15.75" customHeight="1" thickBot="1">
      <c r="A23" s="65"/>
      <c r="B23" s="29"/>
      <c r="C23" s="527"/>
      <c r="D23" s="29"/>
      <c r="E23" s="29"/>
      <c r="F23" s="66">
        <f t="shared" si="0"/>
        <v>0</v>
      </c>
    </row>
    <row r="24" spans="1:6" s="69" customFormat="1" ht="18" customHeight="1" thickBot="1">
      <c r="A24" s="222" t="s">
        <v>72</v>
      </c>
      <c r="B24" s="67">
        <f>SUM(B5:B23)</f>
        <v>32667</v>
      </c>
      <c r="C24" s="147"/>
      <c r="D24" s="67">
        <f>SUM(D5:D23)</f>
        <v>0</v>
      </c>
      <c r="E24" s="67">
        <f>SUM(E5:E23)</f>
        <v>32667</v>
      </c>
      <c r="F24" s="68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2/2014. (II. 28.)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E6" sqref="E6"/>
    </sheetView>
  </sheetViews>
  <sheetFormatPr defaultColWidth="9.0039062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4.75" customHeight="1">
      <c r="A1" s="585" t="s">
        <v>1</v>
      </c>
      <c r="B1" s="585"/>
      <c r="C1" s="585"/>
      <c r="D1" s="585"/>
      <c r="E1" s="585"/>
      <c r="F1" s="585"/>
    </row>
    <row r="2" spans="1:6" ht="23.25" customHeight="1" thickBot="1">
      <c r="A2" s="219"/>
      <c r="B2" s="63"/>
      <c r="C2" s="63"/>
      <c r="D2" s="63"/>
      <c r="E2" s="63"/>
      <c r="F2" s="58" t="s">
        <v>69</v>
      </c>
    </row>
    <row r="3" spans="1:6" s="51" customFormat="1" ht="48.75" customHeight="1" thickBot="1">
      <c r="A3" s="220" t="s">
        <v>76</v>
      </c>
      <c r="B3" s="221" t="s">
        <v>74</v>
      </c>
      <c r="C3" s="221" t="s">
        <v>75</v>
      </c>
      <c r="D3" s="221" t="s">
        <v>460</v>
      </c>
      <c r="E3" s="221" t="s">
        <v>272</v>
      </c>
      <c r="F3" s="59" t="s">
        <v>462</v>
      </c>
    </row>
    <row r="4" spans="1:6" s="63" customFormat="1" ht="15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>
        <v>6</v>
      </c>
    </row>
    <row r="5" spans="1:6" ht="15.75" customHeight="1">
      <c r="A5" s="70" t="s">
        <v>530</v>
      </c>
      <c r="B5" s="71">
        <v>326</v>
      </c>
      <c r="C5" s="528" t="s">
        <v>521</v>
      </c>
      <c r="D5" s="71"/>
      <c r="E5" s="71">
        <v>326</v>
      </c>
      <c r="F5" s="72">
        <f aca="true" t="shared" si="0" ref="F5:F23">B5-D5-E5</f>
        <v>0</v>
      </c>
    </row>
    <row r="6" spans="1:6" ht="15.75" customHeight="1">
      <c r="A6" s="70"/>
      <c r="B6" s="71"/>
      <c r="C6" s="528"/>
      <c r="D6" s="71"/>
      <c r="E6" s="71"/>
      <c r="F6" s="72">
        <f t="shared" si="0"/>
        <v>0</v>
      </c>
    </row>
    <row r="7" spans="1:6" ht="15.75" customHeight="1">
      <c r="A7" s="70"/>
      <c r="B7" s="71"/>
      <c r="C7" s="528"/>
      <c r="D7" s="71"/>
      <c r="E7" s="71"/>
      <c r="F7" s="72">
        <f t="shared" si="0"/>
        <v>0</v>
      </c>
    </row>
    <row r="8" spans="1:6" ht="15.75" customHeight="1">
      <c r="A8" s="70"/>
      <c r="B8" s="71"/>
      <c r="C8" s="528"/>
      <c r="D8" s="71"/>
      <c r="E8" s="71"/>
      <c r="F8" s="72">
        <f t="shared" si="0"/>
        <v>0</v>
      </c>
    </row>
    <row r="9" spans="1:6" ht="15.75" customHeight="1">
      <c r="A9" s="70"/>
      <c r="B9" s="71"/>
      <c r="C9" s="528"/>
      <c r="D9" s="71"/>
      <c r="E9" s="71"/>
      <c r="F9" s="72">
        <f t="shared" si="0"/>
        <v>0</v>
      </c>
    </row>
    <row r="10" spans="1:6" ht="15.75" customHeight="1">
      <c r="A10" s="70"/>
      <c r="B10" s="71"/>
      <c r="C10" s="528"/>
      <c r="D10" s="71"/>
      <c r="E10" s="71"/>
      <c r="F10" s="72">
        <f t="shared" si="0"/>
        <v>0</v>
      </c>
    </row>
    <row r="11" spans="1:6" ht="15.75" customHeight="1">
      <c r="A11" s="70"/>
      <c r="B11" s="71"/>
      <c r="C11" s="528"/>
      <c r="D11" s="71"/>
      <c r="E11" s="71"/>
      <c r="F11" s="72">
        <f t="shared" si="0"/>
        <v>0</v>
      </c>
    </row>
    <row r="12" spans="1:6" ht="15.75" customHeight="1">
      <c r="A12" s="70"/>
      <c r="B12" s="71"/>
      <c r="C12" s="528"/>
      <c r="D12" s="71"/>
      <c r="E12" s="71"/>
      <c r="F12" s="72">
        <f t="shared" si="0"/>
        <v>0</v>
      </c>
    </row>
    <row r="13" spans="1:6" ht="15.75" customHeight="1">
      <c r="A13" s="70"/>
      <c r="B13" s="71"/>
      <c r="C13" s="528"/>
      <c r="D13" s="71"/>
      <c r="E13" s="71"/>
      <c r="F13" s="72">
        <f t="shared" si="0"/>
        <v>0</v>
      </c>
    </row>
    <row r="14" spans="1:6" ht="15.75" customHeight="1">
      <c r="A14" s="70"/>
      <c r="B14" s="71"/>
      <c r="C14" s="528"/>
      <c r="D14" s="71"/>
      <c r="E14" s="71"/>
      <c r="F14" s="72">
        <f t="shared" si="0"/>
        <v>0</v>
      </c>
    </row>
    <row r="15" spans="1:6" ht="15.75" customHeight="1">
      <c r="A15" s="70"/>
      <c r="B15" s="71"/>
      <c r="C15" s="528"/>
      <c r="D15" s="71"/>
      <c r="E15" s="71"/>
      <c r="F15" s="72">
        <f t="shared" si="0"/>
        <v>0</v>
      </c>
    </row>
    <row r="16" spans="1:6" ht="15.75" customHeight="1">
      <c r="A16" s="70"/>
      <c r="B16" s="71"/>
      <c r="C16" s="528"/>
      <c r="D16" s="71"/>
      <c r="E16" s="71"/>
      <c r="F16" s="72">
        <f t="shared" si="0"/>
        <v>0</v>
      </c>
    </row>
    <row r="17" spans="1:6" ht="15.75" customHeight="1">
      <c r="A17" s="70"/>
      <c r="B17" s="71"/>
      <c r="C17" s="528"/>
      <c r="D17" s="71"/>
      <c r="E17" s="71"/>
      <c r="F17" s="72">
        <f t="shared" si="0"/>
        <v>0</v>
      </c>
    </row>
    <row r="18" spans="1:6" ht="15.75" customHeight="1">
      <c r="A18" s="70"/>
      <c r="B18" s="71"/>
      <c r="C18" s="528"/>
      <c r="D18" s="71"/>
      <c r="E18" s="71"/>
      <c r="F18" s="72">
        <f t="shared" si="0"/>
        <v>0</v>
      </c>
    </row>
    <row r="19" spans="1:6" ht="15.75" customHeight="1">
      <c r="A19" s="70"/>
      <c r="B19" s="71"/>
      <c r="C19" s="528"/>
      <c r="D19" s="71"/>
      <c r="E19" s="71"/>
      <c r="F19" s="72">
        <f t="shared" si="0"/>
        <v>0</v>
      </c>
    </row>
    <row r="20" spans="1:6" ht="15.75" customHeight="1">
      <c r="A20" s="70"/>
      <c r="B20" s="71"/>
      <c r="C20" s="528"/>
      <c r="D20" s="71"/>
      <c r="E20" s="71"/>
      <c r="F20" s="72">
        <f t="shared" si="0"/>
        <v>0</v>
      </c>
    </row>
    <row r="21" spans="1:6" ht="15.75" customHeight="1">
      <c r="A21" s="70"/>
      <c r="B21" s="71"/>
      <c r="C21" s="528"/>
      <c r="D21" s="71"/>
      <c r="E21" s="71"/>
      <c r="F21" s="72">
        <f t="shared" si="0"/>
        <v>0</v>
      </c>
    </row>
    <row r="22" spans="1:6" ht="15.75" customHeight="1">
      <c r="A22" s="70"/>
      <c r="B22" s="71"/>
      <c r="C22" s="528"/>
      <c r="D22" s="71"/>
      <c r="E22" s="71"/>
      <c r="F22" s="72">
        <f t="shared" si="0"/>
        <v>0</v>
      </c>
    </row>
    <row r="23" spans="1:6" ht="15.75" customHeight="1" thickBot="1">
      <c r="A23" s="73"/>
      <c r="B23" s="74"/>
      <c r="C23" s="529"/>
      <c r="D23" s="74"/>
      <c r="E23" s="74"/>
      <c r="F23" s="75">
        <f t="shared" si="0"/>
        <v>0</v>
      </c>
    </row>
    <row r="24" spans="1:6" s="69" customFormat="1" ht="18" customHeight="1" thickBot="1">
      <c r="A24" s="222" t="s">
        <v>72</v>
      </c>
      <c r="B24" s="223">
        <f>SUM(B5:B23)</f>
        <v>326</v>
      </c>
      <c r="C24" s="148"/>
      <c r="D24" s="223">
        <f>SUM(D5:D23)</f>
        <v>0</v>
      </c>
      <c r="E24" s="223">
        <f>SUM(E5:E23)</f>
        <v>326</v>
      </c>
      <c r="F24" s="76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2/2014. (II. 28.)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B3" sqref="B3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44"/>
      <c r="B1" s="244"/>
      <c r="C1" s="244"/>
      <c r="D1" s="244"/>
      <c r="E1" s="244"/>
    </row>
    <row r="2" spans="1:5" ht="15.75">
      <c r="A2" s="245" t="s">
        <v>150</v>
      </c>
      <c r="B2" s="586" t="s">
        <v>559</v>
      </c>
      <c r="C2" s="586"/>
      <c r="D2" s="586"/>
      <c r="E2" s="586"/>
    </row>
    <row r="3" spans="1:5" ht="14.25" thickBot="1">
      <c r="A3" s="244"/>
      <c r="B3" s="244"/>
      <c r="C3" s="244"/>
      <c r="D3" s="587" t="s">
        <v>143</v>
      </c>
      <c r="E3" s="587"/>
    </row>
    <row r="4" spans="1:5" ht="15" customHeight="1" thickBot="1">
      <c r="A4" s="246" t="s">
        <v>142</v>
      </c>
      <c r="B4" s="247" t="s">
        <v>210</v>
      </c>
      <c r="C4" s="247" t="s">
        <v>265</v>
      </c>
      <c r="D4" s="247" t="s">
        <v>463</v>
      </c>
      <c r="E4" s="248" t="s">
        <v>54</v>
      </c>
    </row>
    <row r="5" spans="1:5" ht="12.75">
      <c r="A5" s="249" t="s">
        <v>144</v>
      </c>
      <c r="B5" s="108">
        <v>3100</v>
      </c>
      <c r="C5" s="108"/>
      <c r="D5" s="108"/>
      <c r="E5" s="250">
        <f aca="true" t="shared" si="0" ref="E5:E11">SUM(B5:D5)</f>
        <v>3100</v>
      </c>
    </row>
    <row r="6" spans="1:5" ht="12.75">
      <c r="A6" s="251" t="s">
        <v>157</v>
      </c>
      <c r="B6" s="109"/>
      <c r="C6" s="109"/>
      <c r="D6" s="109"/>
      <c r="E6" s="252">
        <f t="shared" si="0"/>
        <v>0</v>
      </c>
    </row>
    <row r="7" spans="1:5" ht="12.75">
      <c r="A7" s="253" t="s">
        <v>145</v>
      </c>
      <c r="B7" s="110">
        <v>35360</v>
      </c>
      <c r="C7" s="110"/>
      <c r="D7" s="110"/>
      <c r="E7" s="254">
        <f t="shared" si="0"/>
        <v>35360</v>
      </c>
    </row>
    <row r="8" spans="1:5" ht="12.75">
      <c r="A8" s="253" t="s">
        <v>159</v>
      </c>
      <c r="B8" s="110">
        <v>4160</v>
      </c>
      <c r="C8" s="110"/>
      <c r="D8" s="110"/>
      <c r="E8" s="254">
        <f t="shared" si="0"/>
        <v>4160</v>
      </c>
    </row>
    <row r="9" spans="1:5" ht="12.75">
      <c r="A9" s="253" t="s">
        <v>146</v>
      </c>
      <c r="B9" s="110"/>
      <c r="C9" s="110"/>
      <c r="D9" s="110"/>
      <c r="E9" s="254">
        <f t="shared" si="0"/>
        <v>0</v>
      </c>
    </row>
    <row r="10" spans="1:5" ht="12.75">
      <c r="A10" s="253" t="s">
        <v>147</v>
      </c>
      <c r="B10" s="110"/>
      <c r="C10" s="110"/>
      <c r="D10" s="110"/>
      <c r="E10" s="254">
        <f t="shared" si="0"/>
        <v>0</v>
      </c>
    </row>
    <row r="11" spans="1:5" ht="13.5" thickBot="1">
      <c r="A11" s="111"/>
      <c r="B11" s="112"/>
      <c r="C11" s="112"/>
      <c r="D11" s="112"/>
      <c r="E11" s="254">
        <f t="shared" si="0"/>
        <v>0</v>
      </c>
    </row>
    <row r="12" spans="1:5" ht="13.5" thickBot="1">
      <c r="A12" s="255" t="s">
        <v>149</v>
      </c>
      <c r="B12" s="256">
        <f>B5+SUM(B7:B11)</f>
        <v>42620</v>
      </c>
      <c r="C12" s="256">
        <f>C5+SUM(C7:C11)</f>
        <v>0</v>
      </c>
      <c r="D12" s="256">
        <f>D5+SUM(D7:D11)</f>
        <v>0</v>
      </c>
      <c r="E12" s="257">
        <f>E5+SUM(E7:E11)</f>
        <v>42620</v>
      </c>
    </row>
    <row r="13" spans="1:5" ht="13.5" thickBot="1">
      <c r="A13" s="57"/>
      <c r="B13" s="57"/>
      <c r="C13" s="57"/>
      <c r="D13" s="57"/>
      <c r="E13" s="57"/>
    </row>
    <row r="14" spans="1:5" ht="15" customHeight="1" thickBot="1">
      <c r="A14" s="246" t="s">
        <v>148</v>
      </c>
      <c r="B14" s="247" t="s">
        <v>210</v>
      </c>
      <c r="C14" s="247" t="s">
        <v>265</v>
      </c>
      <c r="D14" s="247" t="s">
        <v>463</v>
      </c>
      <c r="E14" s="248" t="s">
        <v>54</v>
      </c>
    </row>
    <row r="15" spans="1:5" ht="12.75">
      <c r="A15" s="249" t="s">
        <v>153</v>
      </c>
      <c r="B15" s="108"/>
      <c r="C15" s="108"/>
      <c r="D15" s="108"/>
      <c r="E15" s="250">
        <f aca="true" t="shared" si="1" ref="E15:E21">SUM(B15:D15)</f>
        <v>0</v>
      </c>
    </row>
    <row r="16" spans="1:5" ht="12.75">
      <c r="A16" s="258" t="s">
        <v>154</v>
      </c>
      <c r="B16" s="110">
        <v>42620</v>
      </c>
      <c r="C16" s="110"/>
      <c r="D16" s="110"/>
      <c r="E16" s="254">
        <f t="shared" si="1"/>
        <v>42620</v>
      </c>
    </row>
    <row r="17" spans="1:5" ht="12.75">
      <c r="A17" s="253" t="s">
        <v>155</v>
      </c>
      <c r="B17" s="110"/>
      <c r="C17" s="110"/>
      <c r="D17" s="110"/>
      <c r="E17" s="254">
        <f t="shared" si="1"/>
        <v>0</v>
      </c>
    </row>
    <row r="18" spans="1:5" ht="12.75">
      <c r="A18" s="253" t="s">
        <v>156</v>
      </c>
      <c r="B18" s="110"/>
      <c r="C18" s="110"/>
      <c r="D18" s="110"/>
      <c r="E18" s="254">
        <f t="shared" si="1"/>
        <v>0</v>
      </c>
    </row>
    <row r="19" spans="1:5" ht="12.75">
      <c r="A19" s="113"/>
      <c r="B19" s="110"/>
      <c r="C19" s="110"/>
      <c r="D19" s="110"/>
      <c r="E19" s="254">
        <f t="shared" si="1"/>
        <v>0</v>
      </c>
    </row>
    <row r="20" spans="1:5" ht="12.75">
      <c r="A20" s="113"/>
      <c r="B20" s="110"/>
      <c r="C20" s="110"/>
      <c r="D20" s="110"/>
      <c r="E20" s="254">
        <f t="shared" si="1"/>
        <v>0</v>
      </c>
    </row>
    <row r="21" spans="1:5" ht="13.5" thickBot="1">
      <c r="A21" s="111"/>
      <c r="B21" s="112"/>
      <c r="C21" s="112"/>
      <c r="D21" s="112"/>
      <c r="E21" s="254">
        <f t="shared" si="1"/>
        <v>0</v>
      </c>
    </row>
    <row r="22" spans="1:5" ht="13.5" thickBot="1">
      <c r="A22" s="255" t="s">
        <v>56</v>
      </c>
      <c r="B22" s="256">
        <f>SUM(B15:B21)</f>
        <v>42620</v>
      </c>
      <c r="C22" s="256">
        <f>SUM(C15:C21)</f>
        <v>0</v>
      </c>
      <c r="D22" s="256">
        <f>SUM(D15:D21)</f>
        <v>0</v>
      </c>
      <c r="E22" s="257">
        <f>SUM(E15:E21)</f>
        <v>42620</v>
      </c>
    </row>
    <row r="23" spans="1:5" ht="12.75">
      <c r="A23" s="244"/>
      <c r="B23" s="244"/>
      <c r="C23" s="244"/>
      <c r="D23" s="244"/>
      <c r="E23" s="244"/>
    </row>
    <row r="24" spans="1:5" ht="12.75">
      <c r="A24" s="244"/>
      <c r="B24" s="244"/>
      <c r="C24" s="244"/>
      <c r="D24" s="244"/>
      <c r="E24" s="244"/>
    </row>
    <row r="25" spans="1:5" ht="15.75">
      <c r="A25" s="245" t="s">
        <v>150</v>
      </c>
      <c r="B25" s="586"/>
      <c r="C25" s="586"/>
      <c r="D25" s="586"/>
      <c r="E25" s="586"/>
    </row>
    <row r="26" spans="1:5" ht="14.25" thickBot="1">
      <c r="A26" s="244"/>
      <c r="B26" s="244"/>
      <c r="C26" s="244"/>
      <c r="D26" s="587" t="s">
        <v>143</v>
      </c>
      <c r="E26" s="587"/>
    </row>
    <row r="27" spans="1:5" ht="13.5" thickBot="1">
      <c r="A27" s="246" t="s">
        <v>142</v>
      </c>
      <c r="B27" s="247" t="s">
        <v>210</v>
      </c>
      <c r="C27" s="247" t="s">
        <v>265</v>
      </c>
      <c r="D27" s="247" t="s">
        <v>463</v>
      </c>
      <c r="E27" s="248" t="s">
        <v>54</v>
      </c>
    </row>
    <row r="28" spans="1:5" ht="12.75">
      <c r="A28" s="249" t="s">
        <v>144</v>
      </c>
      <c r="B28" s="108"/>
      <c r="C28" s="108"/>
      <c r="D28" s="108"/>
      <c r="E28" s="250">
        <f aca="true" t="shared" si="2" ref="E28:E34">SUM(B28:D28)</f>
        <v>0</v>
      </c>
    </row>
    <row r="29" spans="1:5" ht="12.75">
      <c r="A29" s="251" t="s">
        <v>157</v>
      </c>
      <c r="B29" s="109"/>
      <c r="C29" s="109"/>
      <c r="D29" s="109"/>
      <c r="E29" s="252">
        <f t="shared" si="2"/>
        <v>0</v>
      </c>
    </row>
    <row r="30" spans="1:5" ht="12.75">
      <c r="A30" s="253" t="s">
        <v>145</v>
      </c>
      <c r="B30" s="110"/>
      <c r="C30" s="110"/>
      <c r="D30" s="110"/>
      <c r="E30" s="254">
        <f t="shared" si="2"/>
        <v>0</v>
      </c>
    </row>
    <row r="31" spans="1:5" ht="12.75">
      <c r="A31" s="253" t="s">
        <v>159</v>
      </c>
      <c r="B31" s="110"/>
      <c r="C31" s="110"/>
      <c r="D31" s="110"/>
      <c r="E31" s="254">
        <f t="shared" si="2"/>
        <v>0</v>
      </c>
    </row>
    <row r="32" spans="1:5" ht="12.75">
      <c r="A32" s="253" t="s">
        <v>146</v>
      </c>
      <c r="B32" s="110"/>
      <c r="C32" s="110"/>
      <c r="D32" s="110"/>
      <c r="E32" s="254">
        <f t="shared" si="2"/>
        <v>0</v>
      </c>
    </row>
    <row r="33" spans="1:5" ht="12.75">
      <c r="A33" s="253" t="s">
        <v>147</v>
      </c>
      <c r="B33" s="110"/>
      <c r="C33" s="110"/>
      <c r="D33" s="110"/>
      <c r="E33" s="254">
        <f t="shared" si="2"/>
        <v>0</v>
      </c>
    </row>
    <row r="34" spans="1:5" ht="13.5" thickBot="1">
      <c r="A34" s="111"/>
      <c r="B34" s="112"/>
      <c r="C34" s="112"/>
      <c r="D34" s="112"/>
      <c r="E34" s="254">
        <f t="shared" si="2"/>
        <v>0</v>
      </c>
    </row>
    <row r="35" spans="1:5" ht="13.5" thickBot="1">
      <c r="A35" s="255" t="s">
        <v>149</v>
      </c>
      <c r="B35" s="256">
        <f>B28+SUM(B30:B34)</f>
        <v>0</v>
      </c>
      <c r="C35" s="256">
        <f>C28+SUM(C30:C34)</f>
        <v>0</v>
      </c>
      <c r="D35" s="256">
        <f>D28+SUM(D30:D34)</f>
        <v>0</v>
      </c>
      <c r="E35" s="257">
        <f>E28+SUM(E30:E34)</f>
        <v>0</v>
      </c>
    </row>
    <row r="36" spans="1:5" ht="13.5" thickBot="1">
      <c r="A36" s="57"/>
      <c r="B36" s="57"/>
      <c r="C36" s="57"/>
      <c r="D36" s="57"/>
      <c r="E36" s="57"/>
    </row>
    <row r="37" spans="1:5" ht="13.5" thickBot="1">
      <c r="A37" s="246" t="s">
        <v>148</v>
      </c>
      <c r="B37" s="247" t="s">
        <v>210</v>
      </c>
      <c r="C37" s="247" t="s">
        <v>265</v>
      </c>
      <c r="D37" s="247" t="s">
        <v>463</v>
      </c>
      <c r="E37" s="248" t="s">
        <v>54</v>
      </c>
    </row>
    <row r="38" spans="1:5" ht="12.75">
      <c r="A38" s="249" t="s">
        <v>153</v>
      </c>
      <c r="B38" s="108"/>
      <c r="C38" s="108"/>
      <c r="D38" s="108"/>
      <c r="E38" s="250">
        <f aca="true" t="shared" si="3" ref="E38:E44">SUM(B38:D38)</f>
        <v>0</v>
      </c>
    </row>
    <row r="39" spans="1:5" ht="12.75">
      <c r="A39" s="258" t="s">
        <v>154</v>
      </c>
      <c r="B39" s="110"/>
      <c r="C39" s="110"/>
      <c r="D39" s="110"/>
      <c r="E39" s="254">
        <f t="shared" si="3"/>
        <v>0</v>
      </c>
    </row>
    <row r="40" spans="1:5" ht="12.75">
      <c r="A40" s="253" t="s">
        <v>155</v>
      </c>
      <c r="B40" s="110"/>
      <c r="C40" s="110"/>
      <c r="D40" s="110"/>
      <c r="E40" s="254">
        <f t="shared" si="3"/>
        <v>0</v>
      </c>
    </row>
    <row r="41" spans="1:5" ht="12.75">
      <c r="A41" s="253" t="s">
        <v>156</v>
      </c>
      <c r="B41" s="110"/>
      <c r="C41" s="110"/>
      <c r="D41" s="110"/>
      <c r="E41" s="254">
        <f t="shared" si="3"/>
        <v>0</v>
      </c>
    </row>
    <row r="42" spans="1:5" ht="12.75">
      <c r="A42" s="113"/>
      <c r="B42" s="110"/>
      <c r="C42" s="110"/>
      <c r="D42" s="110"/>
      <c r="E42" s="254">
        <f t="shared" si="3"/>
        <v>0</v>
      </c>
    </row>
    <row r="43" spans="1:5" ht="12.75">
      <c r="A43" s="113"/>
      <c r="B43" s="110"/>
      <c r="C43" s="110"/>
      <c r="D43" s="110"/>
      <c r="E43" s="254">
        <f t="shared" si="3"/>
        <v>0</v>
      </c>
    </row>
    <row r="44" spans="1:5" ht="13.5" thickBot="1">
      <c r="A44" s="111"/>
      <c r="B44" s="112"/>
      <c r="C44" s="112"/>
      <c r="D44" s="112"/>
      <c r="E44" s="254">
        <f t="shared" si="3"/>
        <v>0</v>
      </c>
    </row>
    <row r="45" spans="1:5" ht="13.5" thickBot="1">
      <c r="A45" s="255" t="s">
        <v>56</v>
      </c>
      <c r="B45" s="256">
        <f>SUM(B38:B44)</f>
        <v>0</v>
      </c>
      <c r="C45" s="256">
        <f>SUM(C38:C44)</f>
        <v>0</v>
      </c>
      <c r="D45" s="256">
        <f>SUM(D38:D44)</f>
        <v>0</v>
      </c>
      <c r="E45" s="257">
        <f>SUM(E38:E44)</f>
        <v>0</v>
      </c>
    </row>
    <row r="46" spans="1:5" ht="12.75">
      <c r="A46" s="244"/>
      <c r="B46" s="244"/>
      <c r="C46" s="244"/>
      <c r="D46" s="244"/>
      <c r="E46" s="244"/>
    </row>
    <row r="47" spans="1:5" ht="15.75">
      <c r="A47" s="595" t="s">
        <v>464</v>
      </c>
      <c r="B47" s="595"/>
      <c r="C47" s="595"/>
      <c r="D47" s="595"/>
      <c r="E47" s="595"/>
    </row>
    <row r="48" spans="1:5" ht="13.5" thickBot="1">
      <c r="A48" s="244"/>
      <c r="B48" s="244"/>
      <c r="C48" s="244"/>
      <c r="D48" s="244"/>
      <c r="E48" s="244"/>
    </row>
    <row r="49" spans="1:8" ht="13.5" thickBot="1">
      <c r="A49" s="600" t="s">
        <v>151</v>
      </c>
      <c r="B49" s="601"/>
      <c r="C49" s="602"/>
      <c r="D49" s="598" t="s">
        <v>160</v>
      </c>
      <c r="E49" s="599"/>
      <c r="H49" s="54"/>
    </row>
    <row r="50" spans="1:5" ht="12.75">
      <c r="A50" s="603"/>
      <c r="B50" s="604"/>
      <c r="C50" s="605"/>
      <c r="D50" s="591"/>
      <c r="E50" s="592"/>
    </row>
    <row r="51" spans="1:5" ht="13.5" thickBot="1">
      <c r="A51" s="606"/>
      <c r="B51" s="607"/>
      <c r="C51" s="608"/>
      <c r="D51" s="593"/>
      <c r="E51" s="594"/>
    </row>
    <row r="52" spans="1:5" ht="13.5" thickBot="1">
      <c r="A52" s="588" t="s">
        <v>56</v>
      </c>
      <c r="B52" s="589"/>
      <c r="C52" s="590"/>
      <c r="D52" s="596">
        <f>SUM(D50:E51)</f>
        <v>0</v>
      </c>
      <c r="E52" s="597"/>
    </row>
  </sheetData>
  <sheetProtection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5:E12 B12:D12 B22:E22 E15:E21 E28:E35 B35:D35 E38:E45 B45:D45 D52:E52">
    <cfRule type="cellIs" priority="1" dxfId="2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……/2014.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06">
      <selection activeCell="C148" sqref="C148"/>
    </sheetView>
  </sheetViews>
  <sheetFormatPr defaultColWidth="9.00390625" defaultRowHeight="12.75"/>
  <cols>
    <col min="1" max="1" width="19.50390625" style="434" customWidth="1"/>
    <col min="2" max="2" width="72.00390625" style="435" customWidth="1"/>
    <col min="3" max="3" width="25.00390625" style="436" customWidth="1"/>
    <col min="4" max="16384" width="9.375" style="3" customWidth="1"/>
  </cols>
  <sheetData>
    <row r="1" spans="1:3" s="2" customFormat="1" ht="16.5" customHeight="1" thickBot="1">
      <c r="A1" s="259"/>
      <c r="B1" s="261"/>
      <c r="C1" s="284" t="s">
        <v>560</v>
      </c>
    </row>
    <row r="2" spans="1:3" s="114" customFormat="1" ht="21" customHeight="1">
      <c r="A2" s="451" t="s">
        <v>70</v>
      </c>
      <c r="B2" s="392" t="s">
        <v>549</v>
      </c>
      <c r="C2" s="394" t="s">
        <v>57</v>
      </c>
    </row>
    <row r="3" spans="1:3" s="114" customFormat="1" ht="16.5" thickBot="1">
      <c r="A3" s="262" t="s">
        <v>216</v>
      </c>
      <c r="B3" s="393" t="s">
        <v>477</v>
      </c>
      <c r="C3" s="395">
        <v>1</v>
      </c>
    </row>
    <row r="4" spans="1:3" s="115" customFormat="1" ht="15.75" customHeight="1" thickBot="1">
      <c r="A4" s="263"/>
      <c r="B4" s="263"/>
      <c r="C4" s="264" t="s">
        <v>58</v>
      </c>
    </row>
    <row r="5" spans="1:3" ht="13.5" thickBot="1">
      <c r="A5" s="452" t="s">
        <v>218</v>
      </c>
      <c r="B5" s="265" t="s">
        <v>59</v>
      </c>
      <c r="C5" s="396" t="s">
        <v>60</v>
      </c>
    </row>
    <row r="6" spans="1:3" s="77" customFormat="1" ht="12.75" customHeight="1" thickBot="1">
      <c r="A6" s="227">
        <v>1</v>
      </c>
      <c r="B6" s="228">
        <v>2</v>
      </c>
      <c r="C6" s="229">
        <v>3</v>
      </c>
    </row>
    <row r="7" spans="1:3" s="77" customFormat="1" ht="15.75" customHeight="1" thickBot="1">
      <c r="A7" s="267"/>
      <c r="B7" s="268" t="s">
        <v>61</v>
      </c>
      <c r="C7" s="397"/>
    </row>
    <row r="8" spans="1:3" s="77" customFormat="1" ht="12" customHeight="1" thickBot="1">
      <c r="A8" s="37" t="s">
        <v>21</v>
      </c>
      <c r="B8" s="21" t="s">
        <v>273</v>
      </c>
      <c r="C8" s="331">
        <f>+C9+C10+C11+C12+C13+C14</f>
        <v>54236</v>
      </c>
    </row>
    <row r="9" spans="1:3" s="116" customFormat="1" ht="12" customHeight="1">
      <c r="A9" s="479" t="s">
        <v>109</v>
      </c>
      <c r="B9" s="461" t="s">
        <v>274</v>
      </c>
      <c r="C9" s="334">
        <v>6307</v>
      </c>
    </row>
    <row r="10" spans="1:3" s="117" customFormat="1" ht="12" customHeight="1">
      <c r="A10" s="480" t="s">
        <v>110</v>
      </c>
      <c r="B10" s="462" t="s">
        <v>275</v>
      </c>
      <c r="C10" s="333">
        <v>37349</v>
      </c>
    </row>
    <row r="11" spans="1:3" s="117" customFormat="1" ht="12" customHeight="1">
      <c r="A11" s="480" t="s">
        <v>111</v>
      </c>
      <c r="B11" s="462" t="s">
        <v>276</v>
      </c>
      <c r="C11" s="333">
        <v>8682</v>
      </c>
    </row>
    <row r="12" spans="1:3" s="117" customFormat="1" ht="12" customHeight="1">
      <c r="A12" s="480" t="s">
        <v>112</v>
      </c>
      <c r="B12" s="462" t="s">
        <v>277</v>
      </c>
      <c r="C12" s="333">
        <v>1867</v>
      </c>
    </row>
    <row r="13" spans="1:3" s="117" customFormat="1" ht="12" customHeight="1">
      <c r="A13" s="480" t="s">
        <v>161</v>
      </c>
      <c r="B13" s="462" t="s">
        <v>278</v>
      </c>
      <c r="C13" s="562">
        <v>31</v>
      </c>
    </row>
    <row r="14" spans="1:3" s="116" customFormat="1" ht="12" customHeight="1" thickBot="1">
      <c r="A14" s="481" t="s">
        <v>113</v>
      </c>
      <c r="B14" s="463" t="s">
        <v>279</v>
      </c>
      <c r="C14" s="509"/>
    </row>
    <row r="15" spans="1:3" s="116" customFormat="1" ht="12" customHeight="1" thickBot="1">
      <c r="A15" s="37" t="s">
        <v>22</v>
      </c>
      <c r="B15" s="326" t="s">
        <v>280</v>
      </c>
      <c r="C15" s="331">
        <f>+C16+C17+C18+C19+C20</f>
        <v>6546</v>
      </c>
    </row>
    <row r="16" spans="1:3" s="116" customFormat="1" ht="12" customHeight="1">
      <c r="A16" s="479" t="s">
        <v>115</v>
      </c>
      <c r="B16" s="461" t="s">
        <v>281</v>
      </c>
      <c r="C16" s="334"/>
    </row>
    <row r="17" spans="1:3" s="116" customFormat="1" ht="12" customHeight="1">
      <c r="A17" s="480" t="s">
        <v>116</v>
      </c>
      <c r="B17" s="462" t="s">
        <v>282</v>
      </c>
      <c r="C17" s="333"/>
    </row>
    <row r="18" spans="1:3" s="116" customFormat="1" ht="12" customHeight="1">
      <c r="A18" s="480" t="s">
        <v>117</v>
      </c>
      <c r="B18" s="462" t="s">
        <v>506</v>
      </c>
      <c r="C18" s="333"/>
    </row>
    <row r="19" spans="1:3" s="116" customFormat="1" ht="12" customHeight="1">
      <c r="A19" s="480" t="s">
        <v>118</v>
      </c>
      <c r="B19" s="462" t="s">
        <v>507</v>
      </c>
      <c r="C19" s="333"/>
    </row>
    <row r="20" spans="1:3" s="116" customFormat="1" ht="12" customHeight="1">
      <c r="A20" s="480" t="s">
        <v>119</v>
      </c>
      <c r="B20" s="462" t="s">
        <v>283</v>
      </c>
      <c r="C20" s="333">
        <v>6546</v>
      </c>
    </row>
    <row r="21" spans="1:3" s="117" customFormat="1" ht="12" customHeight="1" thickBot="1">
      <c r="A21" s="481" t="s">
        <v>128</v>
      </c>
      <c r="B21" s="463" t="s">
        <v>284</v>
      </c>
      <c r="C21" s="335"/>
    </row>
    <row r="22" spans="1:3" s="117" customFormat="1" ht="12" customHeight="1" thickBot="1">
      <c r="A22" s="37" t="s">
        <v>23</v>
      </c>
      <c r="B22" s="21" t="s">
        <v>285</v>
      </c>
      <c r="C22" s="331">
        <f>+C23+C24+C25+C26+C27</f>
        <v>0</v>
      </c>
    </row>
    <row r="23" spans="1:3" s="117" customFormat="1" ht="12" customHeight="1">
      <c r="A23" s="479" t="s">
        <v>98</v>
      </c>
      <c r="B23" s="461" t="s">
        <v>286</v>
      </c>
      <c r="C23" s="334"/>
    </row>
    <row r="24" spans="1:3" s="116" customFormat="1" ht="12" customHeight="1">
      <c r="A24" s="480" t="s">
        <v>99</v>
      </c>
      <c r="B24" s="462" t="s">
        <v>287</v>
      </c>
      <c r="C24" s="333"/>
    </row>
    <row r="25" spans="1:3" s="117" customFormat="1" ht="12" customHeight="1">
      <c r="A25" s="480" t="s">
        <v>100</v>
      </c>
      <c r="B25" s="462" t="s">
        <v>508</v>
      </c>
      <c r="C25" s="333"/>
    </row>
    <row r="26" spans="1:3" s="117" customFormat="1" ht="12" customHeight="1">
      <c r="A26" s="480" t="s">
        <v>101</v>
      </c>
      <c r="B26" s="462" t="s">
        <v>509</v>
      </c>
      <c r="C26" s="333"/>
    </row>
    <row r="27" spans="1:3" s="117" customFormat="1" ht="12" customHeight="1">
      <c r="A27" s="480" t="s">
        <v>182</v>
      </c>
      <c r="B27" s="462" t="s">
        <v>288</v>
      </c>
      <c r="C27" s="333"/>
    </row>
    <row r="28" spans="1:3" s="117" customFormat="1" ht="12" customHeight="1" thickBot="1">
      <c r="A28" s="481" t="s">
        <v>183</v>
      </c>
      <c r="B28" s="463" t="s">
        <v>289</v>
      </c>
      <c r="C28" s="335"/>
    </row>
    <row r="29" spans="1:3" s="117" customFormat="1" ht="12" customHeight="1" thickBot="1">
      <c r="A29" s="37" t="s">
        <v>184</v>
      </c>
      <c r="B29" s="21" t="s">
        <v>290</v>
      </c>
      <c r="C29" s="337">
        <f>+C30+C33+C34+C35</f>
        <v>41200</v>
      </c>
    </row>
    <row r="30" spans="1:3" s="117" customFormat="1" ht="12" customHeight="1">
      <c r="A30" s="479" t="s">
        <v>291</v>
      </c>
      <c r="B30" s="461" t="s">
        <v>297</v>
      </c>
      <c r="C30" s="456">
        <f>+C31+C32</f>
        <v>34000</v>
      </c>
    </row>
    <row r="31" spans="1:3" s="117" customFormat="1" ht="12" customHeight="1">
      <c r="A31" s="480" t="s">
        <v>292</v>
      </c>
      <c r="B31" s="462" t="s">
        <v>298</v>
      </c>
      <c r="C31" s="333">
        <v>4000</v>
      </c>
    </row>
    <row r="32" spans="1:3" s="117" customFormat="1" ht="12" customHeight="1">
      <c r="A32" s="480" t="s">
        <v>293</v>
      </c>
      <c r="B32" s="462" t="s">
        <v>299</v>
      </c>
      <c r="C32" s="333">
        <v>30000</v>
      </c>
    </row>
    <row r="33" spans="1:3" s="117" customFormat="1" ht="12" customHeight="1">
      <c r="A33" s="480" t="s">
        <v>294</v>
      </c>
      <c r="B33" s="462" t="s">
        <v>300</v>
      </c>
      <c r="C33" s="333">
        <v>6600</v>
      </c>
    </row>
    <row r="34" spans="1:3" s="117" customFormat="1" ht="12" customHeight="1">
      <c r="A34" s="480" t="s">
        <v>295</v>
      </c>
      <c r="B34" s="462" t="s">
        <v>301</v>
      </c>
      <c r="C34" s="333">
        <v>100</v>
      </c>
    </row>
    <row r="35" spans="1:3" s="117" customFormat="1" ht="12" customHeight="1" thickBot="1">
      <c r="A35" s="481" t="s">
        <v>296</v>
      </c>
      <c r="B35" s="463" t="s">
        <v>302</v>
      </c>
      <c r="C35" s="335">
        <v>500</v>
      </c>
    </row>
    <row r="36" spans="1:3" s="117" customFormat="1" ht="12" customHeight="1" thickBot="1">
      <c r="A36" s="37" t="s">
        <v>25</v>
      </c>
      <c r="B36" s="21" t="s">
        <v>303</v>
      </c>
      <c r="C36" s="331">
        <f>SUM(C37:C46)</f>
        <v>5464</v>
      </c>
    </row>
    <row r="37" spans="1:3" s="117" customFormat="1" ht="12" customHeight="1">
      <c r="A37" s="479" t="s">
        <v>102</v>
      </c>
      <c r="B37" s="461" t="s">
        <v>306</v>
      </c>
      <c r="C37" s="334">
        <v>80</v>
      </c>
    </row>
    <row r="38" spans="1:3" s="117" customFormat="1" ht="12" customHeight="1">
      <c r="A38" s="480" t="s">
        <v>103</v>
      </c>
      <c r="B38" s="462" t="s">
        <v>307</v>
      </c>
      <c r="C38" s="333">
        <v>1052</v>
      </c>
    </row>
    <row r="39" spans="1:3" s="117" customFormat="1" ht="12" customHeight="1">
      <c r="A39" s="480" t="s">
        <v>104</v>
      </c>
      <c r="B39" s="462" t="s">
        <v>308</v>
      </c>
      <c r="C39" s="333">
        <v>1741</v>
      </c>
    </row>
    <row r="40" spans="1:3" s="117" customFormat="1" ht="12" customHeight="1">
      <c r="A40" s="480" t="s">
        <v>186</v>
      </c>
      <c r="B40" s="462" t="s">
        <v>309</v>
      </c>
      <c r="C40" s="333">
        <v>107</v>
      </c>
    </row>
    <row r="41" spans="1:3" s="117" customFormat="1" ht="12" customHeight="1">
      <c r="A41" s="480" t="s">
        <v>187</v>
      </c>
      <c r="B41" s="462" t="s">
        <v>310</v>
      </c>
      <c r="C41" s="333">
        <v>2484</v>
      </c>
    </row>
    <row r="42" spans="1:3" s="117" customFormat="1" ht="12" customHeight="1">
      <c r="A42" s="480" t="s">
        <v>188</v>
      </c>
      <c r="B42" s="462" t="s">
        <v>311</v>
      </c>
      <c r="C42" s="333"/>
    </row>
    <row r="43" spans="1:3" s="117" customFormat="1" ht="12" customHeight="1">
      <c r="A43" s="480" t="s">
        <v>189</v>
      </c>
      <c r="B43" s="462" t="s">
        <v>312</v>
      </c>
      <c r="C43" s="333"/>
    </row>
    <row r="44" spans="1:3" s="117" customFormat="1" ht="12" customHeight="1">
      <c r="A44" s="480" t="s">
        <v>190</v>
      </c>
      <c r="B44" s="462" t="s">
        <v>313</v>
      </c>
      <c r="C44" s="333"/>
    </row>
    <row r="45" spans="1:3" s="117" customFormat="1" ht="12" customHeight="1">
      <c r="A45" s="480" t="s">
        <v>304</v>
      </c>
      <c r="B45" s="462" t="s">
        <v>314</v>
      </c>
      <c r="C45" s="336"/>
    </row>
    <row r="46" spans="1:3" s="117" customFormat="1" ht="12" customHeight="1" thickBot="1">
      <c r="A46" s="481" t="s">
        <v>305</v>
      </c>
      <c r="B46" s="463" t="s">
        <v>315</v>
      </c>
      <c r="C46" s="447"/>
    </row>
    <row r="47" spans="1:3" s="117" customFormat="1" ht="12" customHeight="1" thickBot="1">
      <c r="A47" s="37" t="s">
        <v>26</v>
      </c>
      <c r="B47" s="21" t="s">
        <v>316</v>
      </c>
      <c r="C47" s="331">
        <f>SUM(C48:C52)</f>
        <v>0</v>
      </c>
    </row>
    <row r="48" spans="1:3" s="117" customFormat="1" ht="12" customHeight="1">
      <c r="A48" s="479" t="s">
        <v>105</v>
      </c>
      <c r="B48" s="461" t="s">
        <v>320</v>
      </c>
      <c r="C48" s="510"/>
    </row>
    <row r="49" spans="1:3" s="117" customFormat="1" ht="12" customHeight="1">
      <c r="A49" s="480" t="s">
        <v>106</v>
      </c>
      <c r="B49" s="462" t="s">
        <v>321</v>
      </c>
      <c r="C49" s="336"/>
    </row>
    <row r="50" spans="1:3" s="117" customFormat="1" ht="12" customHeight="1">
      <c r="A50" s="480" t="s">
        <v>317</v>
      </c>
      <c r="B50" s="462" t="s">
        <v>322</v>
      </c>
      <c r="C50" s="336"/>
    </row>
    <row r="51" spans="1:3" s="117" customFormat="1" ht="12" customHeight="1">
      <c r="A51" s="480" t="s">
        <v>318</v>
      </c>
      <c r="B51" s="462" t="s">
        <v>323</v>
      </c>
      <c r="C51" s="336"/>
    </row>
    <row r="52" spans="1:3" s="117" customFormat="1" ht="12" customHeight="1" thickBot="1">
      <c r="A52" s="481" t="s">
        <v>319</v>
      </c>
      <c r="B52" s="463" t="s">
        <v>324</v>
      </c>
      <c r="C52" s="447"/>
    </row>
    <row r="53" spans="1:3" s="117" customFormat="1" ht="12" customHeight="1" thickBot="1">
      <c r="A53" s="37" t="s">
        <v>191</v>
      </c>
      <c r="B53" s="21" t="s">
        <v>325</v>
      </c>
      <c r="C53" s="331">
        <f>SUM(C54:C56)</f>
        <v>0</v>
      </c>
    </row>
    <row r="54" spans="1:3" s="117" customFormat="1" ht="12" customHeight="1">
      <c r="A54" s="479" t="s">
        <v>107</v>
      </c>
      <c r="B54" s="461" t="s">
        <v>326</v>
      </c>
      <c r="C54" s="334"/>
    </row>
    <row r="55" spans="1:3" s="117" customFormat="1" ht="12" customHeight="1">
      <c r="A55" s="480" t="s">
        <v>108</v>
      </c>
      <c r="B55" s="462" t="s">
        <v>510</v>
      </c>
      <c r="C55" s="333"/>
    </row>
    <row r="56" spans="1:3" s="117" customFormat="1" ht="12" customHeight="1">
      <c r="A56" s="480" t="s">
        <v>330</v>
      </c>
      <c r="B56" s="462" t="s">
        <v>328</v>
      </c>
      <c r="C56" s="333"/>
    </row>
    <row r="57" spans="1:3" s="117" customFormat="1" ht="12" customHeight="1" thickBot="1">
      <c r="A57" s="481" t="s">
        <v>331</v>
      </c>
      <c r="B57" s="463" t="s">
        <v>329</v>
      </c>
      <c r="C57" s="335"/>
    </row>
    <row r="58" spans="1:3" s="117" customFormat="1" ht="12" customHeight="1" thickBot="1">
      <c r="A58" s="37" t="s">
        <v>28</v>
      </c>
      <c r="B58" s="326" t="s">
        <v>332</v>
      </c>
      <c r="C58" s="331">
        <f>SUM(C59:C61)</f>
        <v>692</v>
      </c>
    </row>
    <row r="59" spans="1:3" s="117" customFormat="1" ht="12" customHeight="1">
      <c r="A59" s="479" t="s">
        <v>192</v>
      </c>
      <c r="B59" s="461" t="s">
        <v>334</v>
      </c>
      <c r="C59" s="336"/>
    </row>
    <row r="60" spans="1:3" s="117" customFormat="1" ht="12" customHeight="1">
      <c r="A60" s="480" t="s">
        <v>193</v>
      </c>
      <c r="B60" s="462" t="s">
        <v>511</v>
      </c>
      <c r="C60" s="336">
        <v>92</v>
      </c>
    </row>
    <row r="61" spans="1:3" s="117" customFormat="1" ht="12" customHeight="1">
      <c r="A61" s="480" t="s">
        <v>245</v>
      </c>
      <c r="B61" s="462" t="s">
        <v>335</v>
      </c>
      <c r="C61" s="336">
        <v>600</v>
      </c>
    </row>
    <row r="62" spans="1:3" s="117" customFormat="1" ht="12" customHeight="1" thickBot="1">
      <c r="A62" s="481" t="s">
        <v>333</v>
      </c>
      <c r="B62" s="463" t="s">
        <v>336</v>
      </c>
      <c r="C62" s="336"/>
    </row>
    <row r="63" spans="1:3" s="117" customFormat="1" ht="12" customHeight="1" thickBot="1">
      <c r="A63" s="37" t="s">
        <v>29</v>
      </c>
      <c r="B63" s="21" t="s">
        <v>337</v>
      </c>
      <c r="C63" s="337">
        <f>+C8+C15+C22+C29+C36+C47+C53+C58</f>
        <v>108138</v>
      </c>
    </row>
    <row r="64" spans="1:3" s="117" customFormat="1" ht="12" customHeight="1" thickBot="1">
      <c r="A64" s="482" t="s">
        <v>466</v>
      </c>
      <c r="B64" s="326" t="s">
        <v>339</v>
      </c>
      <c r="C64" s="331">
        <f>SUM(C65:C67)</f>
        <v>0</v>
      </c>
    </row>
    <row r="65" spans="1:3" s="117" customFormat="1" ht="12" customHeight="1">
      <c r="A65" s="479" t="s">
        <v>372</v>
      </c>
      <c r="B65" s="461" t="s">
        <v>340</v>
      </c>
      <c r="C65" s="336"/>
    </row>
    <row r="66" spans="1:3" s="117" customFormat="1" ht="12" customHeight="1">
      <c r="A66" s="480" t="s">
        <v>381</v>
      </c>
      <c r="B66" s="462" t="s">
        <v>341</v>
      </c>
      <c r="C66" s="336"/>
    </row>
    <row r="67" spans="1:3" s="117" customFormat="1" ht="12" customHeight="1" thickBot="1">
      <c r="A67" s="481" t="s">
        <v>382</v>
      </c>
      <c r="B67" s="465" t="s">
        <v>342</v>
      </c>
      <c r="C67" s="336"/>
    </row>
    <row r="68" spans="1:3" s="117" customFormat="1" ht="12" customHeight="1" thickBot="1">
      <c r="A68" s="482" t="s">
        <v>343</v>
      </c>
      <c r="B68" s="326" t="s">
        <v>344</v>
      </c>
      <c r="C68" s="331">
        <f>SUM(C69:C72)</f>
        <v>0</v>
      </c>
    </row>
    <row r="69" spans="1:3" s="117" customFormat="1" ht="12" customHeight="1">
      <c r="A69" s="479" t="s">
        <v>162</v>
      </c>
      <c r="B69" s="461" t="s">
        <v>345</v>
      </c>
      <c r="C69" s="336"/>
    </row>
    <row r="70" spans="1:3" s="117" customFormat="1" ht="12" customHeight="1">
      <c r="A70" s="480" t="s">
        <v>163</v>
      </c>
      <c r="B70" s="462" t="s">
        <v>346</v>
      </c>
      <c r="C70" s="336"/>
    </row>
    <row r="71" spans="1:3" s="117" customFormat="1" ht="12" customHeight="1">
      <c r="A71" s="480" t="s">
        <v>373</v>
      </c>
      <c r="B71" s="462" t="s">
        <v>347</v>
      </c>
      <c r="C71" s="336"/>
    </row>
    <row r="72" spans="1:3" s="117" customFormat="1" ht="12" customHeight="1" thickBot="1">
      <c r="A72" s="481" t="s">
        <v>374</v>
      </c>
      <c r="B72" s="463" t="s">
        <v>348</v>
      </c>
      <c r="C72" s="336"/>
    </row>
    <row r="73" spans="1:3" s="117" customFormat="1" ht="12" customHeight="1" thickBot="1">
      <c r="A73" s="482" t="s">
        <v>349</v>
      </c>
      <c r="B73" s="326" t="s">
        <v>350</v>
      </c>
      <c r="C73" s="331">
        <f>SUM(C74:C75)</f>
        <v>43976</v>
      </c>
    </row>
    <row r="74" spans="1:3" s="117" customFormat="1" ht="12" customHeight="1">
      <c r="A74" s="479" t="s">
        <v>375</v>
      </c>
      <c r="B74" s="461" t="s">
        <v>351</v>
      </c>
      <c r="C74" s="336">
        <v>43976</v>
      </c>
    </row>
    <row r="75" spans="1:3" s="117" customFormat="1" ht="12" customHeight="1" thickBot="1">
      <c r="A75" s="481" t="s">
        <v>376</v>
      </c>
      <c r="B75" s="463" t="s">
        <v>352</v>
      </c>
      <c r="C75" s="336"/>
    </row>
    <row r="76" spans="1:3" s="116" customFormat="1" ht="12" customHeight="1" thickBot="1">
      <c r="A76" s="482" t="s">
        <v>353</v>
      </c>
      <c r="B76" s="326" t="s">
        <v>354</v>
      </c>
      <c r="C76" s="331">
        <f>SUM(C77:C79)</f>
        <v>0</v>
      </c>
    </row>
    <row r="77" spans="1:3" s="117" customFormat="1" ht="12" customHeight="1">
      <c r="A77" s="479" t="s">
        <v>377</v>
      </c>
      <c r="B77" s="461" t="s">
        <v>355</v>
      </c>
      <c r="C77" s="336"/>
    </row>
    <row r="78" spans="1:3" s="117" customFormat="1" ht="12" customHeight="1">
      <c r="A78" s="480" t="s">
        <v>378</v>
      </c>
      <c r="B78" s="462" t="s">
        <v>356</v>
      </c>
      <c r="C78" s="336"/>
    </row>
    <row r="79" spans="1:3" s="117" customFormat="1" ht="12" customHeight="1" thickBot="1">
      <c r="A79" s="481" t="s">
        <v>379</v>
      </c>
      <c r="B79" s="463" t="s">
        <v>357</v>
      </c>
      <c r="C79" s="336"/>
    </row>
    <row r="80" spans="1:3" s="117" customFormat="1" ht="12" customHeight="1" thickBot="1">
      <c r="A80" s="482" t="s">
        <v>358</v>
      </c>
      <c r="B80" s="326" t="s">
        <v>380</v>
      </c>
      <c r="C80" s="331">
        <f>SUM(C81:C84)</f>
        <v>0</v>
      </c>
    </row>
    <row r="81" spans="1:3" s="117" customFormat="1" ht="12" customHeight="1">
      <c r="A81" s="483" t="s">
        <v>359</v>
      </c>
      <c r="B81" s="461" t="s">
        <v>360</v>
      </c>
      <c r="C81" s="336"/>
    </row>
    <row r="82" spans="1:3" s="117" customFormat="1" ht="12" customHeight="1">
      <c r="A82" s="484" t="s">
        <v>361</v>
      </c>
      <c r="B82" s="462" t="s">
        <v>362</v>
      </c>
      <c r="C82" s="336"/>
    </row>
    <row r="83" spans="1:3" s="117" customFormat="1" ht="12" customHeight="1">
      <c r="A83" s="484" t="s">
        <v>363</v>
      </c>
      <c r="B83" s="462" t="s">
        <v>364</v>
      </c>
      <c r="C83" s="336"/>
    </row>
    <row r="84" spans="1:3" s="116" customFormat="1" ht="12" customHeight="1" thickBot="1">
      <c r="A84" s="485" t="s">
        <v>365</v>
      </c>
      <c r="B84" s="463" t="s">
        <v>366</v>
      </c>
      <c r="C84" s="336"/>
    </row>
    <row r="85" spans="1:3" s="116" customFormat="1" ht="12" customHeight="1" thickBot="1">
      <c r="A85" s="482" t="s">
        <v>367</v>
      </c>
      <c r="B85" s="326" t="s">
        <v>368</v>
      </c>
      <c r="C85" s="511"/>
    </row>
    <row r="86" spans="1:3" s="116" customFormat="1" ht="12" customHeight="1" thickBot="1">
      <c r="A86" s="482" t="s">
        <v>369</v>
      </c>
      <c r="B86" s="469" t="s">
        <v>370</v>
      </c>
      <c r="C86" s="337">
        <f>+C64+C68+C73+C76+C80+C85</f>
        <v>43976</v>
      </c>
    </row>
    <row r="87" spans="1:3" s="116" customFormat="1" ht="12" customHeight="1" thickBot="1">
      <c r="A87" s="486" t="s">
        <v>383</v>
      </c>
      <c r="B87" s="471" t="s">
        <v>500</v>
      </c>
      <c r="C87" s="337">
        <f>+C63+C86</f>
        <v>152114</v>
      </c>
    </row>
    <row r="88" spans="1:3" s="117" customFormat="1" ht="15" customHeight="1">
      <c r="A88" s="273"/>
      <c r="B88" s="274"/>
      <c r="C88" s="402"/>
    </row>
    <row r="89" spans="1:3" ht="13.5" thickBot="1">
      <c r="A89" s="487"/>
      <c r="B89" s="276"/>
      <c r="C89" s="403"/>
    </row>
    <row r="90" spans="1:3" s="77" customFormat="1" ht="16.5" customHeight="1" thickBot="1">
      <c r="A90" s="277"/>
      <c r="B90" s="278" t="s">
        <v>63</v>
      </c>
      <c r="C90" s="404"/>
    </row>
    <row r="91" spans="1:3" s="118" customFormat="1" ht="12" customHeight="1" thickBot="1">
      <c r="A91" s="453" t="s">
        <v>21</v>
      </c>
      <c r="B91" s="31" t="s">
        <v>386</v>
      </c>
      <c r="C91" s="330">
        <f>SUM(C92:C96)</f>
        <v>61407</v>
      </c>
    </row>
    <row r="92" spans="1:3" ht="12" customHeight="1">
      <c r="A92" s="488" t="s">
        <v>109</v>
      </c>
      <c r="B92" s="10" t="s">
        <v>52</v>
      </c>
      <c r="C92" s="332">
        <v>19660</v>
      </c>
    </row>
    <row r="93" spans="1:3" ht="12" customHeight="1">
      <c r="A93" s="480" t="s">
        <v>110</v>
      </c>
      <c r="B93" s="8" t="s">
        <v>194</v>
      </c>
      <c r="C93" s="333">
        <v>4667</v>
      </c>
    </row>
    <row r="94" spans="1:3" ht="12" customHeight="1">
      <c r="A94" s="480" t="s">
        <v>111</v>
      </c>
      <c r="B94" s="8" t="s">
        <v>152</v>
      </c>
      <c r="C94" s="335">
        <v>33600</v>
      </c>
    </row>
    <row r="95" spans="1:3" ht="12" customHeight="1">
      <c r="A95" s="480" t="s">
        <v>112</v>
      </c>
      <c r="B95" s="11" t="s">
        <v>195</v>
      </c>
      <c r="C95" s="335">
        <v>910</v>
      </c>
    </row>
    <row r="96" spans="1:3" ht="12" customHeight="1">
      <c r="A96" s="480" t="s">
        <v>123</v>
      </c>
      <c r="B96" s="19" t="s">
        <v>196</v>
      </c>
      <c r="C96" s="335">
        <v>2570</v>
      </c>
    </row>
    <row r="97" spans="1:3" ht="12" customHeight="1">
      <c r="A97" s="480" t="s">
        <v>113</v>
      </c>
      <c r="B97" s="8" t="s">
        <v>387</v>
      </c>
      <c r="C97" s="335"/>
    </row>
    <row r="98" spans="1:3" ht="12" customHeight="1">
      <c r="A98" s="480" t="s">
        <v>114</v>
      </c>
      <c r="B98" s="164" t="s">
        <v>388</v>
      </c>
      <c r="C98" s="335"/>
    </row>
    <row r="99" spans="1:3" ht="12" customHeight="1">
      <c r="A99" s="480" t="s">
        <v>124</v>
      </c>
      <c r="B99" s="165" t="s">
        <v>389</v>
      </c>
      <c r="C99" s="335"/>
    </row>
    <row r="100" spans="1:3" ht="12" customHeight="1">
      <c r="A100" s="480" t="s">
        <v>125</v>
      </c>
      <c r="B100" s="165" t="s">
        <v>390</v>
      </c>
      <c r="C100" s="335"/>
    </row>
    <row r="101" spans="1:3" ht="12" customHeight="1">
      <c r="A101" s="480" t="s">
        <v>126</v>
      </c>
      <c r="B101" s="164" t="s">
        <v>391</v>
      </c>
      <c r="C101" s="335">
        <v>715</v>
      </c>
    </row>
    <row r="102" spans="1:3" ht="12" customHeight="1">
      <c r="A102" s="480" t="s">
        <v>127</v>
      </c>
      <c r="B102" s="164" t="s">
        <v>392</v>
      </c>
      <c r="C102" s="335"/>
    </row>
    <row r="103" spans="1:3" ht="12" customHeight="1">
      <c r="A103" s="480" t="s">
        <v>129</v>
      </c>
      <c r="B103" s="165" t="s">
        <v>393</v>
      </c>
      <c r="C103" s="335"/>
    </row>
    <row r="104" spans="1:3" ht="12" customHeight="1">
      <c r="A104" s="489" t="s">
        <v>197</v>
      </c>
      <c r="B104" s="166" t="s">
        <v>394</v>
      </c>
      <c r="C104" s="335"/>
    </row>
    <row r="105" spans="1:3" ht="12" customHeight="1">
      <c r="A105" s="480" t="s">
        <v>384</v>
      </c>
      <c r="B105" s="166" t="s">
        <v>395</v>
      </c>
      <c r="C105" s="335"/>
    </row>
    <row r="106" spans="1:3" ht="12" customHeight="1" thickBot="1">
      <c r="A106" s="490" t="s">
        <v>385</v>
      </c>
      <c r="B106" s="167" t="s">
        <v>396</v>
      </c>
      <c r="C106" s="339">
        <v>1855</v>
      </c>
    </row>
    <row r="107" spans="1:3" ht="12" customHeight="1" thickBot="1">
      <c r="A107" s="37" t="s">
        <v>22</v>
      </c>
      <c r="B107" s="30" t="s">
        <v>397</v>
      </c>
      <c r="C107" s="331">
        <f>+C108+C110+C112</f>
        <v>32993</v>
      </c>
    </row>
    <row r="108" spans="1:3" ht="12" customHeight="1">
      <c r="A108" s="479" t="s">
        <v>115</v>
      </c>
      <c r="B108" s="8" t="s">
        <v>243</v>
      </c>
      <c r="C108" s="334">
        <v>32667</v>
      </c>
    </row>
    <row r="109" spans="1:3" ht="12" customHeight="1">
      <c r="A109" s="479" t="s">
        <v>116</v>
      </c>
      <c r="B109" s="12" t="s">
        <v>401</v>
      </c>
      <c r="C109" s="334"/>
    </row>
    <row r="110" spans="1:3" ht="12" customHeight="1">
      <c r="A110" s="479" t="s">
        <v>117</v>
      </c>
      <c r="B110" s="12" t="s">
        <v>198</v>
      </c>
      <c r="C110" s="333">
        <v>326</v>
      </c>
    </row>
    <row r="111" spans="1:3" ht="12" customHeight="1">
      <c r="A111" s="479" t="s">
        <v>118</v>
      </c>
      <c r="B111" s="12" t="s">
        <v>402</v>
      </c>
      <c r="C111" s="302"/>
    </row>
    <row r="112" spans="1:3" ht="12" customHeight="1">
      <c r="A112" s="479" t="s">
        <v>119</v>
      </c>
      <c r="B112" s="328" t="s">
        <v>246</v>
      </c>
      <c r="C112" s="302"/>
    </row>
    <row r="113" spans="1:3" ht="12" customHeight="1">
      <c r="A113" s="479" t="s">
        <v>128</v>
      </c>
      <c r="B113" s="327" t="s">
        <v>512</v>
      </c>
      <c r="C113" s="302"/>
    </row>
    <row r="114" spans="1:3" ht="12" customHeight="1">
      <c r="A114" s="479" t="s">
        <v>130</v>
      </c>
      <c r="B114" s="457" t="s">
        <v>407</v>
      </c>
      <c r="C114" s="302"/>
    </row>
    <row r="115" spans="1:3" ht="12" customHeight="1">
      <c r="A115" s="479" t="s">
        <v>199</v>
      </c>
      <c r="B115" s="165" t="s">
        <v>390</v>
      </c>
      <c r="C115" s="302"/>
    </row>
    <row r="116" spans="1:3" ht="12" customHeight="1">
      <c r="A116" s="479" t="s">
        <v>200</v>
      </c>
      <c r="B116" s="165" t="s">
        <v>406</v>
      </c>
      <c r="C116" s="302"/>
    </row>
    <row r="117" spans="1:3" ht="12" customHeight="1">
      <c r="A117" s="479" t="s">
        <v>201</v>
      </c>
      <c r="B117" s="165" t="s">
        <v>405</v>
      </c>
      <c r="C117" s="302"/>
    </row>
    <row r="118" spans="1:3" ht="12" customHeight="1">
      <c r="A118" s="479" t="s">
        <v>398</v>
      </c>
      <c r="B118" s="165" t="s">
        <v>393</v>
      </c>
      <c r="C118" s="302"/>
    </row>
    <row r="119" spans="1:3" ht="12" customHeight="1">
      <c r="A119" s="479" t="s">
        <v>399</v>
      </c>
      <c r="B119" s="165" t="s">
        <v>404</v>
      </c>
      <c r="C119" s="302"/>
    </row>
    <row r="120" spans="1:3" ht="12" customHeight="1" thickBot="1">
      <c r="A120" s="489" t="s">
        <v>400</v>
      </c>
      <c r="B120" s="165" t="s">
        <v>403</v>
      </c>
      <c r="C120" s="303"/>
    </row>
    <row r="121" spans="1:3" ht="12" customHeight="1" thickBot="1">
      <c r="A121" s="37" t="s">
        <v>23</v>
      </c>
      <c r="B121" s="153" t="s">
        <v>408</v>
      </c>
      <c r="C121" s="331">
        <f>+C122+C123</f>
        <v>15669</v>
      </c>
    </row>
    <row r="122" spans="1:3" ht="12" customHeight="1">
      <c r="A122" s="479" t="s">
        <v>98</v>
      </c>
      <c r="B122" s="9" t="s">
        <v>65</v>
      </c>
      <c r="C122" s="334">
        <v>15669</v>
      </c>
    </row>
    <row r="123" spans="1:3" ht="12" customHeight="1" thickBot="1">
      <c r="A123" s="481" t="s">
        <v>99</v>
      </c>
      <c r="B123" s="12" t="s">
        <v>66</v>
      </c>
      <c r="C123" s="335"/>
    </row>
    <row r="124" spans="1:3" ht="12" customHeight="1" thickBot="1">
      <c r="A124" s="37" t="s">
        <v>24</v>
      </c>
      <c r="B124" s="153" t="s">
        <v>409</v>
      </c>
      <c r="C124" s="331">
        <f>+C91+C107+C121</f>
        <v>110069</v>
      </c>
    </row>
    <row r="125" spans="1:3" ht="12" customHeight="1" thickBot="1">
      <c r="A125" s="37" t="s">
        <v>25</v>
      </c>
      <c r="B125" s="153" t="s">
        <v>410</v>
      </c>
      <c r="C125" s="331">
        <f>+C126+C127+C128</f>
        <v>0</v>
      </c>
    </row>
    <row r="126" spans="1:3" s="118" customFormat="1" ht="12" customHeight="1">
      <c r="A126" s="479" t="s">
        <v>102</v>
      </c>
      <c r="B126" s="9" t="s">
        <v>411</v>
      </c>
      <c r="C126" s="302"/>
    </row>
    <row r="127" spans="1:3" ht="12" customHeight="1">
      <c r="A127" s="479" t="s">
        <v>103</v>
      </c>
      <c r="B127" s="9" t="s">
        <v>412</v>
      </c>
      <c r="C127" s="302"/>
    </row>
    <row r="128" spans="1:3" ht="12" customHeight="1" thickBot="1">
      <c r="A128" s="489" t="s">
        <v>104</v>
      </c>
      <c r="B128" s="7" t="s">
        <v>413</v>
      </c>
      <c r="C128" s="302"/>
    </row>
    <row r="129" spans="1:3" ht="12" customHeight="1" thickBot="1">
      <c r="A129" s="37" t="s">
        <v>26</v>
      </c>
      <c r="B129" s="153" t="s">
        <v>465</v>
      </c>
      <c r="C129" s="331">
        <f>+C130+C131+C132+C133</f>
        <v>0</v>
      </c>
    </row>
    <row r="130" spans="1:3" ht="12" customHeight="1">
      <c r="A130" s="479" t="s">
        <v>105</v>
      </c>
      <c r="B130" s="9" t="s">
        <v>414</v>
      </c>
      <c r="C130" s="302"/>
    </row>
    <row r="131" spans="1:3" ht="12" customHeight="1">
      <c r="A131" s="479" t="s">
        <v>106</v>
      </c>
      <c r="B131" s="9" t="s">
        <v>415</v>
      </c>
      <c r="C131" s="302"/>
    </row>
    <row r="132" spans="1:3" ht="12" customHeight="1">
      <c r="A132" s="479" t="s">
        <v>317</v>
      </c>
      <c r="B132" s="9" t="s">
        <v>416</v>
      </c>
      <c r="C132" s="302"/>
    </row>
    <row r="133" spans="1:3" s="118" customFormat="1" ht="12" customHeight="1" thickBot="1">
      <c r="A133" s="489" t="s">
        <v>318</v>
      </c>
      <c r="B133" s="7" t="s">
        <v>417</v>
      </c>
      <c r="C133" s="302"/>
    </row>
    <row r="134" spans="1:11" ht="12" customHeight="1" thickBot="1">
      <c r="A134" s="37" t="s">
        <v>27</v>
      </c>
      <c r="B134" s="153" t="s">
        <v>418</v>
      </c>
      <c r="C134" s="337">
        <f>+C135+C136+C137+C138</f>
        <v>42045</v>
      </c>
      <c r="K134" s="285"/>
    </row>
    <row r="135" spans="1:3" ht="12.75">
      <c r="A135" s="479" t="s">
        <v>107</v>
      </c>
      <c r="B135" s="9" t="s">
        <v>419</v>
      </c>
      <c r="C135" s="302"/>
    </row>
    <row r="136" spans="1:3" ht="12" customHeight="1">
      <c r="A136" s="479" t="s">
        <v>108</v>
      </c>
      <c r="B136" s="9" t="s">
        <v>429</v>
      </c>
      <c r="C136" s="302"/>
    </row>
    <row r="137" spans="1:3" s="118" customFormat="1" ht="12" customHeight="1">
      <c r="A137" s="479" t="s">
        <v>330</v>
      </c>
      <c r="B137" s="9" t="s">
        <v>420</v>
      </c>
      <c r="C137" s="302"/>
    </row>
    <row r="138" spans="1:3" s="118" customFormat="1" ht="12" customHeight="1" thickBot="1">
      <c r="A138" s="489" t="s">
        <v>331</v>
      </c>
      <c r="B138" s="7" t="s">
        <v>553</v>
      </c>
      <c r="C138" s="302">
        <v>42045</v>
      </c>
    </row>
    <row r="139" spans="1:3" s="118" customFormat="1" ht="12" customHeight="1" thickBot="1">
      <c r="A139" s="37" t="s">
        <v>28</v>
      </c>
      <c r="B139" s="153" t="s">
        <v>422</v>
      </c>
      <c r="C139" s="340">
        <f>+C140+C141+C142+C143</f>
        <v>0</v>
      </c>
    </row>
    <row r="140" spans="1:3" s="118" customFormat="1" ht="12" customHeight="1">
      <c r="A140" s="479" t="s">
        <v>192</v>
      </c>
      <c r="B140" s="9" t="s">
        <v>423</v>
      </c>
      <c r="C140" s="302"/>
    </row>
    <row r="141" spans="1:3" s="118" customFormat="1" ht="12" customHeight="1">
      <c r="A141" s="479" t="s">
        <v>193</v>
      </c>
      <c r="B141" s="9" t="s">
        <v>424</v>
      </c>
      <c r="C141" s="302"/>
    </row>
    <row r="142" spans="1:3" s="118" customFormat="1" ht="12" customHeight="1">
      <c r="A142" s="479" t="s">
        <v>245</v>
      </c>
      <c r="B142" s="9" t="s">
        <v>425</v>
      </c>
      <c r="C142" s="302"/>
    </row>
    <row r="143" spans="1:3" ht="12.75" customHeight="1" thickBot="1">
      <c r="A143" s="479" t="s">
        <v>333</v>
      </c>
      <c r="B143" s="9" t="s">
        <v>426</v>
      </c>
      <c r="C143" s="302"/>
    </row>
    <row r="144" spans="1:3" ht="12" customHeight="1" thickBot="1">
      <c r="A144" s="37" t="s">
        <v>29</v>
      </c>
      <c r="B144" s="153" t="s">
        <v>427</v>
      </c>
      <c r="C144" s="473">
        <f>+C125+C129+C134+C139</f>
        <v>42045</v>
      </c>
    </row>
    <row r="145" spans="1:3" ht="15" customHeight="1" thickBot="1">
      <c r="A145" s="491" t="s">
        <v>30</v>
      </c>
      <c r="B145" s="423" t="s">
        <v>428</v>
      </c>
      <c r="C145" s="473">
        <f>+C124+C144</f>
        <v>152114</v>
      </c>
    </row>
    <row r="146" spans="1:3" ht="13.5" thickBot="1">
      <c r="A146" s="431"/>
      <c r="B146" s="432"/>
      <c r="C146" s="433"/>
    </row>
    <row r="147" spans="1:3" ht="15" customHeight="1" thickBot="1">
      <c r="A147" s="282" t="s">
        <v>219</v>
      </c>
      <c r="B147" s="283"/>
      <c r="C147" s="150">
        <v>8</v>
      </c>
    </row>
    <row r="148" spans="1:3" ht="14.25" customHeight="1" thickBot="1">
      <c r="A148" s="282" t="s">
        <v>220</v>
      </c>
      <c r="B148" s="283"/>
      <c r="C148" s="150">
        <v>10</v>
      </c>
    </row>
  </sheetData>
  <sheetProtection formatCells="0" selectLockedCells="1" selectUnlockedCells="1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49">
      <selection activeCell="C139" sqref="C139"/>
    </sheetView>
  </sheetViews>
  <sheetFormatPr defaultColWidth="9.00390625" defaultRowHeight="12.75"/>
  <cols>
    <col min="1" max="1" width="19.50390625" style="434" customWidth="1"/>
    <col min="2" max="2" width="72.00390625" style="435" customWidth="1"/>
    <col min="3" max="3" width="25.00390625" style="436" customWidth="1"/>
    <col min="4" max="16384" width="9.375" style="3" customWidth="1"/>
  </cols>
  <sheetData>
    <row r="1" spans="1:3" s="2" customFormat="1" ht="16.5" customHeight="1" thickBot="1">
      <c r="A1" s="259"/>
      <c r="B1" s="261"/>
      <c r="C1" s="284" t="s">
        <v>561</v>
      </c>
    </row>
    <row r="2" spans="1:3" s="114" customFormat="1" ht="21" customHeight="1">
      <c r="A2" s="451" t="s">
        <v>70</v>
      </c>
      <c r="B2" s="392" t="s">
        <v>549</v>
      </c>
      <c r="C2" s="394" t="s">
        <v>57</v>
      </c>
    </row>
    <row r="3" spans="1:3" s="114" customFormat="1" ht="16.5" thickBot="1">
      <c r="A3" s="262" t="s">
        <v>216</v>
      </c>
      <c r="B3" s="393" t="s">
        <v>513</v>
      </c>
      <c r="C3" s="395">
        <v>2</v>
      </c>
    </row>
    <row r="4" spans="1:3" s="115" customFormat="1" ht="15.75" customHeight="1" thickBot="1">
      <c r="A4" s="263"/>
      <c r="B4" s="263"/>
      <c r="C4" s="264" t="s">
        <v>58</v>
      </c>
    </row>
    <row r="5" spans="1:3" ht="13.5" thickBot="1">
      <c r="A5" s="452" t="s">
        <v>218</v>
      </c>
      <c r="B5" s="265" t="s">
        <v>59</v>
      </c>
      <c r="C5" s="396" t="s">
        <v>60</v>
      </c>
    </row>
    <row r="6" spans="1:3" s="77" customFormat="1" ht="12.75" customHeight="1" thickBot="1">
      <c r="A6" s="227">
        <v>1</v>
      </c>
      <c r="B6" s="228">
        <v>2</v>
      </c>
      <c r="C6" s="229">
        <v>3</v>
      </c>
    </row>
    <row r="7" spans="1:3" s="77" customFormat="1" ht="15.75" customHeight="1" thickBot="1">
      <c r="A7" s="267"/>
      <c r="B7" s="268" t="s">
        <v>61</v>
      </c>
      <c r="C7" s="397"/>
    </row>
    <row r="8" spans="1:3" s="77" customFormat="1" ht="12" customHeight="1" thickBot="1">
      <c r="A8" s="37" t="s">
        <v>21</v>
      </c>
      <c r="B8" s="21" t="s">
        <v>273</v>
      </c>
      <c r="C8" s="331">
        <f>+C9+C10+C11+C12+C13+C14</f>
        <v>54236</v>
      </c>
    </row>
    <row r="9" spans="1:3" s="116" customFormat="1" ht="12" customHeight="1">
      <c r="A9" s="479" t="s">
        <v>109</v>
      </c>
      <c r="B9" s="461" t="s">
        <v>274</v>
      </c>
      <c r="C9" s="334">
        <v>6307</v>
      </c>
    </row>
    <row r="10" spans="1:3" s="117" customFormat="1" ht="12" customHeight="1">
      <c r="A10" s="480" t="s">
        <v>110</v>
      </c>
      <c r="B10" s="462" t="s">
        <v>275</v>
      </c>
      <c r="C10" s="333">
        <v>37349</v>
      </c>
    </row>
    <row r="11" spans="1:3" s="117" customFormat="1" ht="12" customHeight="1">
      <c r="A11" s="480" t="s">
        <v>111</v>
      </c>
      <c r="B11" s="462" t="s">
        <v>276</v>
      </c>
      <c r="C11" s="333">
        <v>8682</v>
      </c>
    </row>
    <row r="12" spans="1:3" s="117" customFormat="1" ht="12" customHeight="1">
      <c r="A12" s="480" t="s">
        <v>112</v>
      </c>
      <c r="B12" s="462" t="s">
        <v>277</v>
      </c>
      <c r="C12" s="333">
        <v>1867</v>
      </c>
    </row>
    <row r="13" spans="1:3" s="117" customFormat="1" ht="12" customHeight="1">
      <c r="A13" s="480" t="s">
        <v>161</v>
      </c>
      <c r="B13" s="462" t="s">
        <v>278</v>
      </c>
      <c r="C13" s="562">
        <v>31</v>
      </c>
    </row>
    <row r="14" spans="1:3" s="116" customFormat="1" ht="12" customHeight="1" thickBot="1">
      <c r="A14" s="481" t="s">
        <v>113</v>
      </c>
      <c r="B14" s="463" t="s">
        <v>279</v>
      </c>
      <c r="C14" s="509"/>
    </row>
    <row r="15" spans="1:3" s="116" customFormat="1" ht="12" customHeight="1" thickBot="1">
      <c r="A15" s="37" t="s">
        <v>22</v>
      </c>
      <c r="B15" s="326" t="s">
        <v>280</v>
      </c>
      <c r="C15" s="331">
        <f>+C16+C17+C18+C19+C20</f>
        <v>6546</v>
      </c>
    </row>
    <row r="16" spans="1:3" s="116" customFormat="1" ht="12" customHeight="1">
      <c r="A16" s="479" t="s">
        <v>115</v>
      </c>
      <c r="B16" s="461" t="s">
        <v>281</v>
      </c>
      <c r="C16" s="334"/>
    </row>
    <row r="17" spans="1:3" s="116" customFormat="1" ht="12" customHeight="1">
      <c r="A17" s="480" t="s">
        <v>116</v>
      </c>
      <c r="B17" s="462" t="s">
        <v>282</v>
      </c>
      <c r="C17" s="333"/>
    </row>
    <row r="18" spans="1:3" s="116" customFormat="1" ht="12" customHeight="1">
      <c r="A18" s="480" t="s">
        <v>117</v>
      </c>
      <c r="B18" s="462" t="s">
        <v>506</v>
      </c>
      <c r="C18" s="333"/>
    </row>
    <row r="19" spans="1:3" s="116" customFormat="1" ht="12" customHeight="1">
      <c r="A19" s="480" t="s">
        <v>118</v>
      </c>
      <c r="B19" s="462" t="s">
        <v>507</v>
      </c>
      <c r="C19" s="333"/>
    </row>
    <row r="20" spans="1:3" s="116" customFormat="1" ht="12" customHeight="1">
      <c r="A20" s="480" t="s">
        <v>119</v>
      </c>
      <c r="B20" s="462" t="s">
        <v>283</v>
      </c>
      <c r="C20" s="333">
        <v>6546</v>
      </c>
    </row>
    <row r="21" spans="1:3" s="117" customFormat="1" ht="12" customHeight="1" thickBot="1">
      <c r="A21" s="481" t="s">
        <v>128</v>
      </c>
      <c r="B21" s="463" t="s">
        <v>284</v>
      </c>
      <c r="C21" s="335"/>
    </row>
    <row r="22" spans="1:3" s="117" customFormat="1" ht="12" customHeight="1" thickBot="1">
      <c r="A22" s="37" t="s">
        <v>23</v>
      </c>
      <c r="B22" s="21" t="s">
        <v>285</v>
      </c>
      <c r="C22" s="331">
        <f>+C23+C24+C25+C26+C27</f>
        <v>0</v>
      </c>
    </row>
    <row r="23" spans="1:3" s="117" customFormat="1" ht="12" customHeight="1">
      <c r="A23" s="479" t="s">
        <v>98</v>
      </c>
      <c r="B23" s="461" t="s">
        <v>286</v>
      </c>
      <c r="C23" s="334"/>
    </row>
    <row r="24" spans="1:3" s="116" customFormat="1" ht="12" customHeight="1">
      <c r="A24" s="480" t="s">
        <v>99</v>
      </c>
      <c r="B24" s="462" t="s">
        <v>287</v>
      </c>
      <c r="C24" s="333"/>
    </row>
    <row r="25" spans="1:3" s="117" customFormat="1" ht="12" customHeight="1">
      <c r="A25" s="480" t="s">
        <v>100</v>
      </c>
      <c r="B25" s="462" t="s">
        <v>508</v>
      </c>
      <c r="C25" s="333"/>
    </row>
    <row r="26" spans="1:3" s="117" customFormat="1" ht="12" customHeight="1">
      <c r="A26" s="480" t="s">
        <v>101</v>
      </c>
      <c r="B26" s="462" t="s">
        <v>509</v>
      </c>
      <c r="C26" s="333"/>
    </row>
    <row r="27" spans="1:3" s="117" customFormat="1" ht="12" customHeight="1">
      <c r="A27" s="480" t="s">
        <v>182</v>
      </c>
      <c r="B27" s="462" t="s">
        <v>288</v>
      </c>
      <c r="C27" s="333"/>
    </row>
    <row r="28" spans="1:3" s="117" customFormat="1" ht="12" customHeight="1" thickBot="1">
      <c r="A28" s="481" t="s">
        <v>183</v>
      </c>
      <c r="B28" s="463" t="s">
        <v>289</v>
      </c>
      <c r="C28" s="335"/>
    </row>
    <row r="29" spans="1:3" s="117" customFormat="1" ht="12" customHeight="1" thickBot="1">
      <c r="A29" s="37" t="s">
        <v>184</v>
      </c>
      <c r="B29" s="21" t="s">
        <v>290</v>
      </c>
      <c r="C29" s="337">
        <f>+C30+C33+C34+C35</f>
        <v>41200</v>
      </c>
    </row>
    <row r="30" spans="1:3" s="117" customFormat="1" ht="12" customHeight="1">
      <c r="A30" s="479" t="s">
        <v>291</v>
      </c>
      <c r="B30" s="461" t="s">
        <v>297</v>
      </c>
      <c r="C30" s="456">
        <f>+C31+C32</f>
        <v>34000</v>
      </c>
    </row>
    <row r="31" spans="1:3" s="117" customFormat="1" ht="12" customHeight="1">
      <c r="A31" s="480" t="s">
        <v>292</v>
      </c>
      <c r="B31" s="462" t="s">
        <v>298</v>
      </c>
      <c r="C31" s="333">
        <v>4000</v>
      </c>
    </row>
    <row r="32" spans="1:3" s="117" customFormat="1" ht="12" customHeight="1">
      <c r="A32" s="480" t="s">
        <v>293</v>
      </c>
      <c r="B32" s="462" t="s">
        <v>299</v>
      </c>
      <c r="C32" s="333">
        <v>30000</v>
      </c>
    </row>
    <row r="33" spans="1:3" s="117" customFormat="1" ht="12" customHeight="1">
      <c r="A33" s="480" t="s">
        <v>294</v>
      </c>
      <c r="B33" s="462" t="s">
        <v>300</v>
      </c>
      <c r="C33" s="333">
        <v>6600</v>
      </c>
    </row>
    <row r="34" spans="1:3" s="117" customFormat="1" ht="12" customHeight="1">
      <c r="A34" s="480" t="s">
        <v>295</v>
      </c>
      <c r="B34" s="462" t="s">
        <v>301</v>
      </c>
      <c r="C34" s="333">
        <v>100</v>
      </c>
    </row>
    <row r="35" spans="1:3" s="117" customFormat="1" ht="12" customHeight="1" thickBot="1">
      <c r="A35" s="481" t="s">
        <v>296</v>
      </c>
      <c r="B35" s="463" t="s">
        <v>302</v>
      </c>
      <c r="C35" s="335">
        <v>500</v>
      </c>
    </row>
    <row r="36" spans="1:3" s="117" customFormat="1" ht="12" customHeight="1" thickBot="1">
      <c r="A36" s="37" t="s">
        <v>25</v>
      </c>
      <c r="B36" s="21" t="s">
        <v>303</v>
      </c>
      <c r="C36" s="331">
        <f>SUM(C37:C46)</f>
        <v>5464</v>
      </c>
    </row>
    <row r="37" spans="1:3" s="117" customFormat="1" ht="12" customHeight="1">
      <c r="A37" s="479" t="s">
        <v>102</v>
      </c>
      <c r="B37" s="461" t="s">
        <v>306</v>
      </c>
      <c r="C37" s="334">
        <v>80</v>
      </c>
    </row>
    <row r="38" spans="1:3" s="117" customFormat="1" ht="12" customHeight="1">
      <c r="A38" s="480" t="s">
        <v>103</v>
      </c>
      <c r="B38" s="462" t="s">
        <v>307</v>
      </c>
      <c r="C38" s="333">
        <v>1052</v>
      </c>
    </row>
    <row r="39" spans="1:3" s="117" customFormat="1" ht="12" customHeight="1">
      <c r="A39" s="480" t="s">
        <v>104</v>
      </c>
      <c r="B39" s="462" t="s">
        <v>308</v>
      </c>
      <c r="C39" s="333">
        <v>1741</v>
      </c>
    </row>
    <row r="40" spans="1:3" s="117" customFormat="1" ht="12" customHeight="1">
      <c r="A40" s="480" t="s">
        <v>186</v>
      </c>
      <c r="B40" s="462" t="s">
        <v>309</v>
      </c>
      <c r="C40" s="333">
        <v>107</v>
      </c>
    </row>
    <row r="41" spans="1:3" s="117" customFormat="1" ht="12" customHeight="1">
      <c r="A41" s="480" t="s">
        <v>187</v>
      </c>
      <c r="B41" s="462" t="s">
        <v>310</v>
      </c>
      <c r="C41" s="333">
        <v>2484</v>
      </c>
    </row>
    <row r="42" spans="1:3" s="117" customFormat="1" ht="12" customHeight="1">
      <c r="A42" s="480" t="s">
        <v>188</v>
      </c>
      <c r="B42" s="462" t="s">
        <v>311</v>
      </c>
      <c r="C42" s="333"/>
    </row>
    <row r="43" spans="1:3" s="117" customFormat="1" ht="12" customHeight="1">
      <c r="A43" s="480" t="s">
        <v>189</v>
      </c>
      <c r="B43" s="462" t="s">
        <v>312</v>
      </c>
      <c r="C43" s="333"/>
    </row>
    <row r="44" spans="1:3" s="117" customFormat="1" ht="12" customHeight="1">
      <c r="A44" s="480" t="s">
        <v>190</v>
      </c>
      <c r="B44" s="462" t="s">
        <v>313</v>
      </c>
      <c r="C44" s="333"/>
    </row>
    <row r="45" spans="1:3" s="117" customFormat="1" ht="12" customHeight="1">
      <c r="A45" s="480" t="s">
        <v>304</v>
      </c>
      <c r="B45" s="462" t="s">
        <v>314</v>
      </c>
      <c r="C45" s="336"/>
    </row>
    <row r="46" spans="1:3" s="117" customFormat="1" ht="12" customHeight="1" thickBot="1">
      <c r="A46" s="481" t="s">
        <v>305</v>
      </c>
      <c r="B46" s="463" t="s">
        <v>315</v>
      </c>
      <c r="C46" s="447"/>
    </row>
    <row r="47" spans="1:3" s="117" customFormat="1" ht="12" customHeight="1" thickBot="1">
      <c r="A47" s="37" t="s">
        <v>26</v>
      </c>
      <c r="B47" s="21" t="s">
        <v>316</v>
      </c>
      <c r="C47" s="331">
        <f>SUM(C48:C52)</f>
        <v>0</v>
      </c>
    </row>
    <row r="48" spans="1:3" s="117" customFormat="1" ht="12" customHeight="1">
      <c r="A48" s="479" t="s">
        <v>105</v>
      </c>
      <c r="B48" s="461" t="s">
        <v>320</v>
      </c>
      <c r="C48" s="510"/>
    </row>
    <row r="49" spans="1:3" s="117" customFormat="1" ht="12" customHeight="1">
      <c r="A49" s="480" t="s">
        <v>106</v>
      </c>
      <c r="B49" s="462" t="s">
        <v>321</v>
      </c>
      <c r="C49" s="336"/>
    </row>
    <row r="50" spans="1:3" s="117" customFormat="1" ht="12" customHeight="1">
      <c r="A50" s="480" t="s">
        <v>317</v>
      </c>
      <c r="B50" s="462" t="s">
        <v>322</v>
      </c>
      <c r="C50" s="336"/>
    </row>
    <row r="51" spans="1:3" s="117" customFormat="1" ht="12" customHeight="1">
      <c r="A51" s="480" t="s">
        <v>318</v>
      </c>
      <c r="B51" s="462" t="s">
        <v>323</v>
      </c>
      <c r="C51" s="336"/>
    </row>
    <row r="52" spans="1:3" s="117" customFormat="1" ht="12" customHeight="1" thickBot="1">
      <c r="A52" s="481" t="s">
        <v>319</v>
      </c>
      <c r="B52" s="463" t="s">
        <v>324</v>
      </c>
      <c r="C52" s="447"/>
    </row>
    <row r="53" spans="1:3" s="117" customFormat="1" ht="12" customHeight="1" thickBot="1">
      <c r="A53" s="37" t="s">
        <v>191</v>
      </c>
      <c r="B53" s="21" t="s">
        <v>325</v>
      </c>
      <c r="C53" s="331">
        <f>SUM(C54:C56)</f>
        <v>0</v>
      </c>
    </row>
    <row r="54" spans="1:3" s="117" customFormat="1" ht="12" customHeight="1">
      <c r="A54" s="479" t="s">
        <v>107</v>
      </c>
      <c r="B54" s="461" t="s">
        <v>326</v>
      </c>
      <c r="C54" s="334"/>
    </row>
    <row r="55" spans="1:3" s="117" customFormat="1" ht="12" customHeight="1">
      <c r="A55" s="480" t="s">
        <v>108</v>
      </c>
      <c r="B55" s="462" t="s">
        <v>510</v>
      </c>
      <c r="C55" s="333"/>
    </row>
    <row r="56" spans="1:3" s="117" customFormat="1" ht="12" customHeight="1">
      <c r="A56" s="480" t="s">
        <v>330</v>
      </c>
      <c r="B56" s="462" t="s">
        <v>328</v>
      </c>
      <c r="C56" s="333"/>
    </row>
    <row r="57" spans="1:3" s="117" customFormat="1" ht="12" customHeight="1" thickBot="1">
      <c r="A57" s="481" t="s">
        <v>331</v>
      </c>
      <c r="B57" s="463" t="s">
        <v>329</v>
      </c>
      <c r="C57" s="335"/>
    </row>
    <row r="58" spans="1:3" s="117" customFormat="1" ht="12" customHeight="1" thickBot="1">
      <c r="A58" s="37" t="s">
        <v>28</v>
      </c>
      <c r="B58" s="326" t="s">
        <v>332</v>
      </c>
      <c r="C58" s="331">
        <f>SUM(C59:C61)</f>
        <v>692</v>
      </c>
    </row>
    <row r="59" spans="1:3" s="117" customFormat="1" ht="12" customHeight="1">
      <c r="A59" s="479" t="s">
        <v>192</v>
      </c>
      <c r="B59" s="461" t="s">
        <v>334</v>
      </c>
      <c r="C59" s="336"/>
    </row>
    <row r="60" spans="1:3" s="117" customFormat="1" ht="12" customHeight="1">
      <c r="A60" s="480" t="s">
        <v>193</v>
      </c>
      <c r="B60" s="462" t="s">
        <v>511</v>
      </c>
      <c r="C60" s="336">
        <v>92</v>
      </c>
    </row>
    <row r="61" spans="1:3" s="117" customFormat="1" ht="12" customHeight="1">
      <c r="A61" s="480" t="s">
        <v>245</v>
      </c>
      <c r="B61" s="462" t="s">
        <v>335</v>
      </c>
      <c r="C61" s="336">
        <v>600</v>
      </c>
    </row>
    <row r="62" spans="1:3" s="117" customFormat="1" ht="12" customHeight="1" thickBot="1">
      <c r="A62" s="481" t="s">
        <v>333</v>
      </c>
      <c r="B62" s="463" t="s">
        <v>336</v>
      </c>
      <c r="C62" s="336"/>
    </row>
    <row r="63" spans="1:3" s="117" customFormat="1" ht="12" customHeight="1" thickBot="1">
      <c r="A63" s="37" t="s">
        <v>29</v>
      </c>
      <c r="B63" s="21" t="s">
        <v>337</v>
      </c>
      <c r="C63" s="337">
        <f>+C8+C15+C22+C29+C36+C47+C53+C58</f>
        <v>108138</v>
      </c>
    </row>
    <row r="64" spans="1:3" s="117" customFormat="1" ht="12" customHeight="1" thickBot="1">
      <c r="A64" s="482" t="s">
        <v>466</v>
      </c>
      <c r="B64" s="326" t="s">
        <v>339</v>
      </c>
      <c r="C64" s="331">
        <f>SUM(C65:C67)</f>
        <v>0</v>
      </c>
    </row>
    <row r="65" spans="1:3" s="117" customFormat="1" ht="12" customHeight="1">
      <c r="A65" s="479" t="s">
        <v>372</v>
      </c>
      <c r="B65" s="461" t="s">
        <v>340</v>
      </c>
      <c r="C65" s="336"/>
    </row>
    <row r="66" spans="1:3" s="117" customFormat="1" ht="12" customHeight="1">
      <c r="A66" s="480" t="s">
        <v>381</v>
      </c>
      <c r="B66" s="462" t="s">
        <v>341</v>
      </c>
      <c r="C66" s="336"/>
    </row>
    <row r="67" spans="1:3" s="117" customFormat="1" ht="12" customHeight="1" thickBot="1">
      <c r="A67" s="481" t="s">
        <v>382</v>
      </c>
      <c r="B67" s="465" t="s">
        <v>342</v>
      </c>
      <c r="C67" s="336"/>
    </row>
    <row r="68" spans="1:3" s="117" customFormat="1" ht="12" customHeight="1" thickBot="1">
      <c r="A68" s="482" t="s">
        <v>343</v>
      </c>
      <c r="B68" s="326" t="s">
        <v>344</v>
      </c>
      <c r="C68" s="331">
        <f>SUM(C69:C72)</f>
        <v>0</v>
      </c>
    </row>
    <row r="69" spans="1:3" s="117" customFormat="1" ht="12" customHeight="1">
      <c r="A69" s="479" t="s">
        <v>162</v>
      </c>
      <c r="B69" s="461" t="s">
        <v>345</v>
      </c>
      <c r="C69" s="336"/>
    </row>
    <row r="70" spans="1:3" s="117" customFormat="1" ht="12" customHeight="1">
      <c r="A70" s="480" t="s">
        <v>163</v>
      </c>
      <c r="B70" s="462" t="s">
        <v>346</v>
      </c>
      <c r="C70" s="336"/>
    </row>
    <row r="71" spans="1:3" s="117" customFormat="1" ht="12" customHeight="1">
      <c r="A71" s="480" t="s">
        <v>373</v>
      </c>
      <c r="B71" s="462" t="s">
        <v>347</v>
      </c>
      <c r="C71" s="336"/>
    </row>
    <row r="72" spans="1:3" s="117" customFormat="1" ht="12" customHeight="1" thickBot="1">
      <c r="A72" s="481" t="s">
        <v>374</v>
      </c>
      <c r="B72" s="463" t="s">
        <v>348</v>
      </c>
      <c r="C72" s="336"/>
    </row>
    <row r="73" spans="1:3" s="117" customFormat="1" ht="12" customHeight="1" thickBot="1">
      <c r="A73" s="482" t="s">
        <v>349</v>
      </c>
      <c r="B73" s="326" t="s">
        <v>350</v>
      </c>
      <c r="C73" s="331">
        <f>SUM(C74:C75)</f>
        <v>41146</v>
      </c>
    </row>
    <row r="74" spans="1:3" s="117" customFormat="1" ht="12" customHeight="1">
      <c r="A74" s="479" t="s">
        <v>375</v>
      </c>
      <c r="B74" s="461" t="s">
        <v>351</v>
      </c>
      <c r="C74" s="336">
        <v>41146</v>
      </c>
    </row>
    <row r="75" spans="1:3" s="117" customFormat="1" ht="12" customHeight="1" thickBot="1">
      <c r="A75" s="481" t="s">
        <v>376</v>
      </c>
      <c r="B75" s="463" t="s">
        <v>352</v>
      </c>
      <c r="C75" s="336"/>
    </row>
    <row r="76" spans="1:3" s="116" customFormat="1" ht="12" customHeight="1" thickBot="1">
      <c r="A76" s="482" t="s">
        <v>353</v>
      </c>
      <c r="B76" s="326" t="s">
        <v>354</v>
      </c>
      <c r="C76" s="331">
        <f>SUM(C77:C79)</f>
        <v>0</v>
      </c>
    </row>
    <row r="77" spans="1:3" s="117" customFormat="1" ht="12" customHeight="1">
      <c r="A77" s="479" t="s">
        <v>377</v>
      </c>
      <c r="B77" s="461" t="s">
        <v>355</v>
      </c>
      <c r="C77" s="336"/>
    </row>
    <row r="78" spans="1:3" s="117" customFormat="1" ht="12" customHeight="1">
      <c r="A78" s="480" t="s">
        <v>378</v>
      </c>
      <c r="B78" s="462" t="s">
        <v>356</v>
      </c>
      <c r="C78" s="336"/>
    </row>
    <row r="79" spans="1:3" s="117" customFormat="1" ht="12" customHeight="1" thickBot="1">
      <c r="A79" s="481" t="s">
        <v>379</v>
      </c>
      <c r="B79" s="463" t="s">
        <v>357</v>
      </c>
      <c r="C79" s="336"/>
    </row>
    <row r="80" spans="1:3" s="117" customFormat="1" ht="12" customHeight="1" thickBot="1">
      <c r="A80" s="482" t="s">
        <v>358</v>
      </c>
      <c r="B80" s="326" t="s">
        <v>380</v>
      </c>
      <c r="C80" s="331">
        <f>SUM(C81:C84)</f>
        <v>0</v>
      </c>
    </row>
    <row r="81" spans="1:3" s="117" customFormat="1" ht="12" customHeight="1">
      <c r="A81" s="483" t="s">
        <v>359</v>
      </c>
      <c r="B81" s="461" t="s">
        <v>360</v>
      </c>
      <c r="C81" s="336"/>
    </row>
    <row r="82" spans="1:3" s="117" customFormat="1" ht="12" customHeight="1">
      <c r="A82" s="484" t="s">
        <v>361</v>
      </c>
      <c r="B82" s="462" t="s">
        <v>362</v>
      </c>
      <c r="C82" s="336"/>
    </row>
    <row r="83" spans="1:3" s="117" customFormat="1" ht="12" customHeight="1">
      <c r="A83" s="484" t="s">
        <v>363</v>
      </c>
      <c r="B83" s="462" t="s">
        <v>364</v>
      </c>
      <c r="C83" s="336"/>
    </row>
    <row r="84" spans="1:3" s="116" customFormat="1" ht="12" customHeight="1" thickBot="1">
      <c r="A84" s="485" t="s">
        <v>365</v>
      </c>
      <c r="B84" s="463" t="s">
        <v>366</v>
      </c>
      <c r="C84" s="336"/>
    </row>
    <row r="85" spans="1:3" s="116" customFormat="1" ht="12" customHeight="1" thickBot="1">
      <c r="A85" s="482" t="s">
        <v>367</v>
      </c>
      <c r="B85" s="326" t="s">
        <v>368</v>
      </c>
      <c r="C85" s="511"/>
    </row>
    <row r="86" spans="1:3" s="116" customFormat="1" ht="12" customHeight="1" thickBot="1">
      <c r="A86" s="482" t="s">
        <v>369</v>
      </c>
      <c r="B86" s="469" t="s">
        <v>370</v>
      </c>
      <c r="C86" s="337">
        <f>+C64+C68+C73+C76+C80+C85</f>
        <v>41146</v>
      </c>
    </row>
    <row r="87" spans="1:3" s="116" customFormat="1" ht="12" customHeight="1" thickBot="1">
      <c r="A87" s="486" t="s">
        <v>383</v>
      </c>
      <c r="B87" s="471" t="s">
        <v>500</v>
      </c>
      <c r="C87" s="337">
        <f>+C63+C86</f>
        <v>149284</v>
      </c>
    </row>
    <row r="88" spans="1:3" s="117" customFormat="1" ht="15" customHeight="1">
      <c r="A88" s="273"/>
      <c r="B88" s="274"/>
      <c r="C88" s="402"/>
    </row>
    <row r="89" spans="1:3" ht="13.5" thickBot="1">
      <c r="A89" s="487"/>
      <c r="B89" s="276"/>
      <c r="C89" s="403"/>
    </row>
    <row r="90" spans="1:3" s="77" customFormat="1" ht="16.5" customHeight="1" thickBot="1">
      <c r="A90" s="277"/>
      <c r="B90" s="278" t="s">
        <v>63</v>
      </c>
      <c r="C90" s="404"/>
    </row>
    <row r="91" spans="1:3" s="118" customFormat="1" ht="12" customHeight="1" thickBot="1">
      <c r="A91" s="453" t="s">
        <v>21</v>
      </c>
      <c r="B91" s="31" t="s">
        <v>386</v>
      </c>
      <c r="C91" s="330">
        <f>SUM(C92:C96)</f>
        <v>59552</v>
      </c>
    </row>
    <row r="92" spans="1:3" ht="12" customHeight="1">
      <c r="A92" s="488" t="s">
        <v>109</v>
      </c>
      <c r="B92" s="10" t="s">
        <v>52</v>
      </c>
      <c r="C92" s="332">
        <v>19660</v>
      </c>
    </row>
    <row r="93" spans="1:3" ht="12" customHeight="1">
      <c r="A93" s="480" t="s">
        <v>110</v>
      </c>
      <c r="B93" s="8" t="s">
        <v>194</v>
      </c>
      <c r="C93" s="333">
        <v>4667</v>
      </c>
    </row>
    <row r="94" spans="1:3" ht="12" customHeight="1">
      <c r="A94" s="480" t="s">
        <v>111</v>
      </c>
      <c r="B94" s="8" t="s">
        <v>152</v>
      </c>
      <c r="C94" s="335">
        <v>33600</v>
      </c>
    </row>
    <row r="95" spans="1:3" ht="12" customHeight="1">
      <c r="A95" s="480" t="s">
        <v>112</v>
      </c>
      <c r="B95" s="11" t="s">
        <v>195</v>
      </c>
      <c r="C95" s="335">
        <v>910</v>
      </c>
    </row>
    <row r="96" spans="1:3" ht="12" customHeight="1">
      <c r="A96" s="480" t="s">
        <v>123</v>
      </c>
      <c r="B96" s="19" t="s">
        <v>196</v>
      </c>
      <c r="C96" s="335">
        <v>715</v>
      </c>
    </row>
    <row r="97" spans="1:3" ht="12" customHeight="1">
      <c r="A97" s="480" t="s">
        <v>113</v>
      </c>
      <c r="B97" s="8" t="s">
        <v>387</v>
      </c>
      <c r="C97" s="335"/>
    </row>
    <row r="98" spans="1:3" ht="12" customHeight="1">
      <c r="A98" s="480" t="s">
        <v>114</v>
      </c>
      <c r="B98" s="164" t="s">
        <v>388</v>
      </c>
      <c r="C98" s="335"/>
    </row>
    <row r="99" spans="1:3" ht="12" customHeight="1">
      <c r="A99" s="480" t="s">
        <v>124</v>
      </c>
      <c r="B99" s="165" t="s">
        <v>389</v>
      </c>
      <c r="C99" s="335"/>
    </row>
    <row r="100" spans="1:3" ht="12" customHeight="1">
      <c r="A100" s="480" t="s">
        <v>125</v>
      </c>
      <c r="B100" s="165" t="s">
        <v>390</v>
      </c>
      <c r="C100" s="335"/>
    </row>
    <row r="101" spans="1:3" ht="12" customHeight="1">
      <c r="A101" s="480" t="s">
        <v>126</v>
      </c>
      <c r="B101" s="164" t="s">
        <v>391</v>
      </c>
      <c r="C101" s="335">
        <v>715</v>
      </c>
    </row>
    <row r="102" spans="1:3" ht="12" customHeight="1">
      <c r="A102" s="480" t="s">
        <v>127</v>
      </c>
      <c r="B102" s="164" t="s">
        <v>392</v>
      </c>
      <c r="C102" s="335"/>
    </row>
    <row r="103" spans="1:3" ht="12" customHeight="1">
      <c r="A103" s="480" t="s">
        <v>129</v>
      </c>
      <c r="B103" s="165" t="s">
        <v>393</v>
      </c>
      <c r="C103" s="335"/>
    </row>
    <row r="104" spans="1:3" ht="12" customHeight="1">
      <c r="A104" s="489" t="s">
        <v>197</v>
      </c>
      <c r="B104" s="166" t="s">
        <v>394</v>
      </c>
      <c r="C104" s="335"/>
    </row>
    <row r="105" spans="1:3" ht="12" customHeight="1">
      <c r="A105" s="480" t="s">
        <v>384</v>
      </c>
      <c r="B105" s="166" t="s">
        <v>395</v>
      </c>
      <c r="C105" s="335"/>
    </row>
    <row r="106" spans="1:3" ht="12" customHeight="1" thickBot="1">
      <c r="A106" s="490" t="s">
        <v>385</v>
      </c>
      <c r="B106" s="167" t="s">
        <v>396</v>
      </c>
      <c r="C106" s="339"/>
    </row>
    <row r="107" spans="1:3" ht="12" customHeight="1" thickBot="1">
      <c r="A107" s="37" t="s">
        <v>22</v>
      </c>
      <c r="B107" s="30" t="s">
        <v>397</v>
      </c>
      <c r="C107" s="331">
        <f>+C108+C110+C112</f>
        <v>32018</v>
      </c>
    </row>
    <row r="108" spans="1:3" ht="12" customHeight="1">
      <c r="A108" s="479" t="s">
        <v>115</v>
      </c>
      <c r="B108" s="8" t="s">
        <v>243</v>
      </c>
      <c r="C108" s="334">
        <v>31692</v>
      </c>
    </row>
    <row r="109" spans="1:3" ht="12" customHeight="1">
      <c r="A109" s="479" t="s">
        <v>116</v>
      </c>
      <c r="B109" s="12" t="s">
        <v>401</v>
      </c>
      <c r="C109" s="334"/>
    </row>
    <row r="110" spans="1:3" ht="12" customHeight="1">
      <c r="A110" s="479" t="s">
        <v>117</v>
      </c>
      <c r="B110" s="12" t="s">
        <v>198</v>
      </c>
      <c r="C110" s="333">
        <v>326</v>
      </c>
    </row>
    <row r="111" spans="1:3" ht="12" customHeight="1">
      <c r="A111" s="479" t="s">
        <v>118</v>
      </c>
      <c r="B111" s="12" t="s">
        <v>402</v>
      </c>
      <c r="C111" s="302"/>
    </row>
    <row r="112" spans="1:3" ht="12" customHeight="1">
      <c r="A112" s="479" t="s">
        <v>119</v>
      </c>
      <c r="B112" s="328" t="s">
        <v>246</v>
      </c>
      <c r="C112" s="302"/>
    </row>
    <row r="113" spans="1:3" ht="12" customHeight="1">
      <c r="A113" s="479" t="s">
        <v>128</v>
      </c>
      <c r="B113" s="327" t="s">
        <v>512</v>
      </c>
      <c r="C113" s="302"/>
    </row>
    <row r="114" spans="1:3" ht="12" customHeight="1">
      <c r="A114" s="479" t="s">
        <v>130</v>
      </c>
      <c r="B114" s="457" t="s">
        <v>407</v>
      </c>
      <c r="C114" s="302"/>
    </row>
    <row r="115" spans="1:3" ht="12" customHeight="1">
      <c r="A115" s="479" t="s">
        <v>199</v>
      </c>
      <c r="B115" s="165" t="s">
        <v>390</v>
      </c>
      <c r="C115" s="302"/>
    </row>
    <row r="116" spans="1:3" ht="12" customHeight="1">
      <c r="A116" s="479" t="s">
        <v>200</v>
      </c>
      <c r="B116" s="165" t="s">
        <v>406</v>
      </c>
      <c r="C116" s="302"/>
    </row>
    <row r="117" spans="1:3" ht="12" customHeight="1">
      <c r="A117" s="479" t="s">
        <v>201</v>
      </c>
      <c r="B117" s="165" t="s">
        <v>405</v>
      </c>
      <c r="C117" s="302"/>
    </row>
    <row r="118" spans="1:3" ht="12" customHeight="1">
      <c r="A118" s="479" t="s">
        <v>398</v>
      </c>
      <c r="B118" s="165" t="s">
        <v>393</v>
      </c>
      <c r="C118" s="302"/>
    </row>
    <row r="119" spans="1:3" ht="12" customHeight="1">
      <c r="A119" s="479" t="s">
        <v>399</v>
      </c>
      <c r="B119" s="165" t="s">
        <v>404</v>
      </c>
      <c r="C119" s="302"/>
    </row>
    <row r="120" spans="1:3" ht="12" customHeight="1" thickBot="1">
      <c r="A120" s="489" t="s">
        <v>400</v>
      </c>
      <c r="B120" s="165" t="s">
        <v>403</v>
      </c>
      <c r="C120" s="303"/>
    </row>
    <row r="121" spans="1:3" ht="12" customHeight="1" thickBot="1">
      <c r="A121" s="37" t="s">
        <v>23</v>
      </c>
      <c r="B121" s="153" t="s">
        <v>408</v>
      </c>
      <c r="C121" s="331">
        <f>+C122+C123</f>
        <v>15669</v>
      </c>
    </row>
    <row r="122" spans="1:3" ht="12" customHeight="1">
      <c r="A122" s="479" t="s">
        <v>98</v>
      </c>
      <c r="B122" s="9" t="s">
        <v>65</v>
      </c>
      <c r="C122" s="334">
        <v>15669</v>
      </c>
    </row>
    <row r="123" spans="1:3" ht="12" customHeight="1" thickBot="1">
      <c r="A123" s="481" t="s">
        <v>99</v>
      </c>
      <c r="B123" s="12" t="s">
        <v>66</v>
      </c>
      <c r="C123" s="335"/>
    </row>
    <row r="124" spans="1:3" ht="12" customHeight="1" thickBot="1">
      <c r="A124" s="37" t="s">
        <v>24</v>
      </c>
      <c r="B124" s="153" t="s">
        <v>409</v>
      </c>
      <c r="C124" s="331">
        <f>+C91+C107+C121</f>
        <v>107239</v>
      </c>
    </row>
    <row r="125" spans="1:3" ht="12" customHeight="1" thickBot="1">
      <c r="A125" s="37" t="s">
        <v>25</v>
      </c>
      <c r="B125" s="153" t="s">
        <v>410</v>
      </c>
      <c r="C125" s="331">
        <f>+C126+C127+C128</f>
        <v>0</v>
      </c>
    </row>
    <row r="126" spans="1:3" s="118" customFormat="1" ht="12" customHeight="1">
      <c r="A126" s="479" t="s">
        <v>102</v>
      </c>
      <c r="B126" s="9" t="s">
        <v>411</v>
      </c>
      <c r="C126" s="302"/>
    </row>
    <row r="127" spans="1:3" ht="12" customHeight="1">
      <c r="A127" s="479" t="s">
        <v>103</v>
      </c>
      <c r="B127" s="9" t="s">
        <v>412</v>
      </c>
      <c r="C127" s="302"/>
    </row>
    <row r="128" spans="1:3" ht="12" customHeight="1" thickBot="1">
      <c r="A128" s="489" t="s">
        <v>104</v>
      </c>
      <c r="B128" s="7" t="s">
        <v>413</v>
      </c>
      <c r="C128" s="302"/>
    </row>
    <row r="129" spans="1:3" ht="12" customHeight="1" thickBot="1">
      <c r="A129" s="37" t="s">
        <v>26</v>
      </c>
      <c r="B129" s="153" t="s">
        <v>465</v>
      </c>
      <c r="C129" s="331">
        <f>+C130+C131+C132+C133</f>
        <v>0</v>
      </c>
    </row>
    <row r="130" spans="1:3" ht="12" customHeight="1">
      <c r="A130" s="479" t="s">
        <v>105</v>
      </c>
      <c r="B130" s="9" t="s">
        <v>414</v>
      </c>
      <c r="C130" s="302"/>
    </row>
    <row r="131" spans="1:3" ht="12" customHeight="1">
      <c r="A131" s="479" t="s">
        <v>106</v>
      </c>
      <c r="B131" s="9" t="s">
        <v>415</v>
      </c>
      <c r="C131" s="302"/>
    </row>
    <row r="132" spans="1:3" ht="12" customHeight="1">
      <c r="A132" s="479" t="s">
        <v>317</v>
      </c>
      <c r="B132" s="9" t="s">
        <v>416</v>
      </c>
      <c r="C132" s="302"/>
    </row>
    <row r="133" spans="1:3" s="118" customFormat="1" ht="12" customHeight="1" thickBot="1">
      <c r="A133" s="489" t="s">
        <v>318</v>
      </c>
      <c r="B133" s="7" t="s">
        <v>417</v>
      </c>
      <c r="C133" s="302"/>
    </row>
    <row r="134" spans="1:11" ht="12" customHeight="1" thickBot="1">
      <c r="A134" s="37" t="s">
        <v>27</v>
      </c>
      <c r="B134" s="153" t="s">
        <v>418</v>
      </c>
      <c r="C134" s="337">
        <f>+C135+C136+C137+C138</f>
        <v>42045</v>
      </c>
      <c r="K134" s="285"/>
    </row>
    <row r="135" spans="1:3" ht="12.75">
      <c r="A135" s="479" t="s">
        <v>107</v>
      </c>
      <c r="B135" s="9" t="s">
        <v>419</v>
      </c>
      <c r="C135" s="302"/>
    </row>
    <row r="136" spans="1:3" ht="12" customHeight="1">
      <c r="A136" s="479" t="s">
        <v>108</v>
      </c>
      <c r="B136" s="9" t="s">
        <v>429</v>
      </c>
      <c r="C136" s="302"/>
    </row>
    <row r="137" spans="1:3" s="118" customFormat="1" ht="12" customHeight="1">
      <c r="A137" s="479" t="s">
        <v>330</v>
      </c>
      <c r="B137" s="9" t="s">
        <v>420</v>
      </c>
      <c r="C137" s="302"/>
    </row>
    <row r="138" spans="1:3" s="118" customFormat="1" ht="12" customHeight="1" thickBot="1">
      <c r="A138" s="489" t="s">
        <v>331</v>
      </c>
      <c r="B138" s="7" t="s">
        <v>562</v>
      </c>
      <c r="C138" s="302">
        <v>42045</v>
      </c>
    </row>
    <row r="139" spans="1:3" s="118" customFormat="1" ht="12" customHeight="1" thickBot="1">
      <c r="A139" s="37" t="s">
        <v>28</v>
      </c>
      <c r="B139" s="153" t="s">
        <v>422</v>
      </c>
      <c r="C139" s="340">
        <f>+C140+C141+C142+C143</f>
        <v>0</v>
      </c>
    </row>
    <row r="140" spans="1:3" s="118" customFormat="1" ht="12" customHeight="1">
      <c r="A140" s="479" t="s">
        <v>192</v>
      </c>
      <c r="B140" s="9" t="s">
        <v>423</v>
      </c>
      <c r="C140" s="302"/>
    </row>
    <row r="141" spans="1:3" s="118" customFormat="1" ht="12" customHeight="1">
      <c r="A141" s="479" t="s">
        <v>193</v>
      </c>
      <c r="B141" s="9" t="s">
        <v>424</v>
      </c>
      <c r="C141" s="302"/>
    </row>
    <row r="142" spans="1:3" s="118" customFormat="1" ht="12" customHeight="1">
      <c r="A142" s="479" t="s">
        <v>245</v>
      </c>
      <c r="B142" s="9" t="s">
        <v>425</v>
      </c>
      <c r="C142" s="302"/>
    </row>
    <row r="143" spans="1:3" ht="12.75" customHeight="1" thickBot="1">
      <c r="A143" s="479" t="s">
        <v>333</v>
      </c>
      <c r="B143" s="9" t="s">
        <v>426</v>
      </c>
      <c r="C143" s="302"/>
    </row>
    <row r="144" spans="1:3" ht="12" customHeight="1" thickBot="1">
      <c r="A144" s="37" t="s">
        <v>29</v>
      </c>
      <c r="B144" s="153" t="s">
        <v>427</v>
      </c>
      <c r="C144" s="473">
        <f>+C125+C129+C134+C139</f>
        <v>42045</v>
      </c>
    </row>
    <row r="145" spans="1:3" ht="15" customHeight="1" thickBot="1">
      <c r="A145" s="491" t="s">
        <v>30</v>
      </c>
      <c r="B145" s="423" t="s">
        <v>428</v>
      </c>
      <c r="C145" s="473">
        <f>+C124+C144</f>
        <v>149284</v>
      </c>
    </row>
    <row r="146" spans="1:3" ht="13.5" thickBot="1">
      <c r="A146" s="431"/>
      <c r="B146" s="432"/>
      <c r="C146" s="433"/>
    </row>
    <row r="147" spans="1:3" ht="15" customHeight="1" thickBot="1">
      <c r="A147" s="282" t="s">
        <v>219</v>
      </c>
      <c r="B147" s="283"/>
      <c r="C147" s="150">
        <v>8</v>
      </c>
    </row>
    <row r="148" spans="1:3" ht="14.25" customHeight="1" thickBot="1">
      <c r="A148" s="282" t="s">
        <v>220</v>
      </c>
      <c r="B148" s="283"/>
      <c r="C148" s="150">
        <v>10</v>
      </c>
    </row>
  </sheetData>
  <sheetProtection formatCells="0" selectLockedCells="1" selectUnlockedCells="1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58">
      <selection activeCell="C149" sqref="C149"/>
    </sheetView>
  </sheetViews>
  <sheetFormatPr defaultColWidth="9.00390625" defaultRowHeight="12.75"/>
  <cols>
    <col min="1" max="1" width="19.50390625" style="434" customWidth="1"/>
    <col min="2" max="2" width="72.00390625" style="435" customWidth="1"/>
    <col min="3" max="3" width="25.00390625" style="436" customWidth="1"/>
    <col min="4" max="16384" width="9.375" style="3" customWidth="1"/>
  </cols>
  <sheetData>
    <row r="1" spans="1:3" s="2" customFormat="1" ht="16.5" customHeight="1" thickBot="1">
      <c r="A1" s="259"/>
      <c r="B1" s="261"/>
      <c r="C1" s="284" t="s">
        <v>563</v>
      </c>
    </row>
    <row r="2" spans="1:3" s="114" customFormat="1" ht="21" customHeight="1">
      <c r="A2" s="451" t="s">
        <v>70</v>
      </c>
      <c r="B2" s="392" t="s">
        <v>549</v>
      </c>
      <c r="C2" s="394" t="s">
        <v>57</v>
      </c>
    </row>
    <row r="3" spans="1:3" s="114" customFormat="1" ht="16.5" thickBot="1">
      <c r="A3" s="262" t="s">
        <v>216</v>
      </c>
      <c r="B3" s="393" t="s">
        <v>514</v>
      </c>
      <c r="C3" s="395">
        <v>3</v>
      </c>
    </row>
    <row r="4" spans="1:3" s="115" customFormat="1" ht="15.75" customHeight="1" thickBot="1">
      <c r="A4" s="263"/>
      <c r="B4" s="263"/>
      <c r="C4" s="264" t="s">
        <v>58</v>
      </c>
    </row>
    <row r="5" spans="1:3" ht="13.5" thickBot="1">
      <c r="A5" s="452" t="s">
        <v>218</v>
      </c>
      <c r="B5" s="265" t="s">
        <v>59</v>
      </c>
      <c r="C5" s="396" t="s">
        <v>60</v>
      </c>
    </row>
    <row r="6" spans="1:3" s="77" customFormat="1" ht="12.75" customHeight="1" thickBot="1">
      <c r="A6" s="227">
        <v>1</v>
      </c>
      <c r="B6" s="228">
        <v>2</v>
      </c>
      <c r="C6" s="229">
        <v>3</v>
      </c>
    </row>
    <row r="7" spans="1:3" s="77" customFormat="1" ht="15.75" customHeight="1" thickBot="1">
      <c r="A7" s="267"/>
      <c r="B7" s="268" t="s">
        <v>61</v>
      </c>
      <c r="C7" s="397"/>
    </row>
    <row r="8" spans="1:3" s="77" customFormat="1" ht="12" customHeight="1" thickBot="1">
      <c r="A8" s="37" t="s">
        <v>21</v>
      </c>
      <c r="B8" s="21" t="s">
        <v>273</v>
      </c>
      <c r="C8" s="331">
        <f>+C9+C10+C11+C12+C13+C14</f>
        <v>0</v>
      </c>
    </row>
    <row r="9" spans="1:3" s="116" customFormat="1" ht="12" customHeight="1">
      <c r="A9" s="479" t="s">
        <v>109</v>
      </c>
      <c r="B9" s="461" t="s">
        <v>274</v>
      </c>
      <c r="C9" s="334"/>
    </row>
    <row r="10" spans="1:3" s="117" customFormat="1" ht="12" customHeight="1">
      <c r="A10" s="480" t="s">
        <v>110</v>
      </c>
      <c r="B10" s="462" t="s">
        <v>275</v>
      </c>
      <c r="C10" s="333"/>
    </row>
    <row r="11" spans="1:3" s="117" customFormat="1" ht="12" customHeight="1">
      <c r="A11" s="480" t="s">
        <v>111</v>
      </c>
      <c r="B11" s="462" t="s">
        <v>276</v>
      </c>
      <c r="C11" s="333"/>
    </row>
    <row r="12" spans="1:3" s="117" customFormat="1" ht="12" customHeight="1">
      <c r="A12" s="480" t="s">
        <v>112</v>
      </c>
      <c r="B12" s="462" t="s">
        <v>277</v>
      </c>
      <c r="C12" s="333"/>
    </row>
    <row r="13" spans="1:3" s="117" customFormat="1" ht="12" customHeight="1">
      <c r="A13" s="480" t="s">
        <v>161</v>
      </c>
      <c r="B13" s="462" t="s">
        <v>278</v>
      </c>
      <c r="C13" s="508"/>
    </row>
    <row r="14" spans="1:3" s="116" customFormat="1" ht="12" customHeight="1" thickBot="1">
      <c r="A14" s="481" t="s">
        <v>113</v>
      </c>
      <c r="B14" s="463" t="s">
        <v>279</v>
      </c>
      <c r="C14" s="509"/>
    </row>
    <row r="15" spans="1:3" s="116" customFormat="1" ht="12" customHeight="1" thickBot="1">
      <c r="A15" s="37" t="s">
        <v>22</v>
      </c>
      <c r="B15" s="326" t="s">
        <v>280</v>
      </c>
      <c r="C15" s="331">
        <f>+C16+C17+C18+C19+C20</f>
        <v>0</v>
      </c>
    </row>
    <row r="16" spans="1:3" s="116" customFormat="1" ht="12" customHeight="1">
      <c r="A16" s="479" t="s">
        <v>115</v>
      </c>
      <c r="B16" s="461" t="s">
        <v>281</v>
      </c>
      <c r="C16" s="334"/>
    </row>
    <row r="17" spans="1:3" s="116" customFormat="1" ht="12" customHeight="1">
      <c r="A17" s="480" t="s">
        <v>116</v>
      </c>
      <c r="B17" s="462" t="s">
        <v>282</v>
      </c>
      <c r="C17" s="333"/>
    </row>
    <row r="18" spans="1:3" s="116" customFormat="1" ht="12" customHeight="1">
      <c r="A18" s="480" t="s">
        <v>117</v>
      </c>
      <c r="B18" s="462" t="s">
        <v>506</v>
      </c>
      <c r="C18" s="333"/>
    </row>
    <row r="19" spans="1:3" s="116" customFormat="1" ht="12" customHeight="1">
      <c r="A19" s="480" t="s">
        <v>118</v>
      </c>
      <c r="B19" s="462" t="s">
        <v>507</v>
      </c>
      <c r="C19" s="333"/>
    </row>
    <row r="20" spans="1:3" s="116" customFormat="1" ht="12" customHeight="1">
      <c r="A20" s="480" t="s">
        <v>119</v>
      </c>
      <c r="B20" s="462" t="s">
        <v>283</v>
      </c>
      <c r="C20" s="333"/>
    </row>
    <row r="21" spans="1:3" s="117" customFormat="1" ht="12" customHeight="1" thickBot="1">
      <c r="A21" s="481" t="s">
        <v>128</v>
      </c>
      <c r="B21" s="463" t="s">
        <v>284</v>
      </c>
      <c r="C21" s="335"/>
    </row>
    <row r="22" spans="1:3" s="117" customFormat="1" ht="12" customHeight="1" thickBot="1">
      <c r="A22" s="37" t="s">
        <v>23</v>
      </c>
      <c r="B22" s="21" t="s">
        <v>285</v>
      </c>
      <c r="C22" s="331">
        <f>+C23+C24+C25+C26+C27</f>
        <v>0</v>
      </c>
    </row>
    <row r="23" spans="1:3" s="117" customFormat="1" ht="12" customHeight="1">
      <c r="A23" s="479" t="s">
        <v>98</v>
      </c>
      <c r="B23" s="461" t="s">
        <v>286</v>
      </c>
      <c r="C23" s="334"/>
    </row>
    <row r="24" spans="1:3" s="116" customFormat="1" ht="12" customHeight="1">
      <c r="A24" s="480" t="s">
        <v>99</v>
      </c>
      <c r="B24" s="462" t="s">
        <v>287</v>
      </c>
      <c r="C24" s="333"/>
    </row>
    <row r="25" spans="1:3" s="117" customFormat="1" ht="12" customHeight="1">
      <c r="A25" s="480" t="s">
        <v>100</v>
      </c>
      <c r="B25" s="462" t="s">
        <v>508</v>
      </c>
      <c r="C25" s="333"/>
    </row>
    <row r="26" spans="1:3" s="117" customFormat="1" ht="12" customHeight="1">
      <c r="A26" s="480" t="s">
        <v>101</v>
      </c>
      <c r="B26" s="462" t="s">
        <v>509</v>
      </c>
      <c r="C26" s="333"/>
    </row>
    <row r="27" spans="1:3" s="117" customFormat="1" ht="12" customHeight="1">
      <c r="A27" s="480" t="s">
        <v>182</v>
      </c>
      <c r="B27" s="462" t="s">
        <v>288</v>
      </c>
      <c r="C27" s="333"/>
    </row>
    <row r="28" spans="1:3" s="117" customFormat="1" ht="12" customHeight="1" thickBot="1">
      <c r="A28" s="481" t="s">
        <v>183</v>
      </c>
      <c r="B28" s="463" t="s">
        <v>289</v>
      </c>
      <c r="C28" s="335"/>
    </row>
    <row r="29" spans="1:3" s="117" customFormat="1" ht="12" customHeight="1" thickBot="1">
      <c r="A29" s="37" t="s">
        <v>184</v>
      </c>
      <c r="B29" s="21" t="s">
        <v>290</v>
      </c>
      <c r="C29" s="337">
        <f>+C30+C33+C34+C35</f>
        <v>0</v>
      </c>
    </row>
    <row r="30" spans="1:3" s="117" customFormat="1" ht="12" customHeight="1">
      <c r="A30" s="479" t="s">
        <v>291</v>
      </c>
      <c r="B30" s="461" t="s">
        <v>297</v>
      </c>
      <c r="C30" s="456">
        <f>+C31+C32</f>
        <v>0</v>
      </c>
    </row>
    <row r="31" spans="1:3" s="117" customFormat="1" ht="12" customHeight="1">
      <c r="A31" s="480" t="s">
        <v>292</v>
      </c>
      <c r="B31" s="462" t="s">
        <v>298</v>
      </c>
      <c r="C31" s="333"/>
    </row>
    <row r="32" spans="1:3" s="117" customFormat="1" ht="12" customHeight="1">
      <c r="A32" s="480" t="s">
        <v>293</v>
      </c>
      <c r="B32" s="462" t="s">
        <v>299</v>
      </c>
      <c r="C32" s="333"/>
    </row>
    <row r="33" spans="1:3" s="117" customFormat="1" ht="12" customHeight="1">
      <c r="A33" s="480" t="s">
        <v>294</v>
      </c>
      <c r="B33" s="462" t="s">
        <v>300</v>
      </c>
      <c r="C33" s="333"/>
    </row>
    <row r="34" spans="1:3" s="117" customFormat="1" ht="12" customHeight="1">
      <c r="A34" s="480" t="s">
        <v>295</v>
      </c>
      <c r="B34" s="462" t="s">
        <v>301</v>
      </c>
      <c r="C34" s="333"/>
    </row>
    <row r="35" spans="1:3" s="117" customFormat="1" ht="12" customHeight="1" thickBot="1">
      <c r="A35" s="481" t="s">
        <v>296</v>
      </c>
      <c r="B35" s="463" t="s">
        <v>302</v>
      </c>
      <c r="C35" s="335"/>
    </row>
    <row r="36" spans="1:3" s="117" customFormat="1" ht="12" customHeight="1" thickBot="1">
      <c r="A36" s="37" t="s">
        <v>25</v>
      </c>
      <c r="B36" s="21" t="s">
        <v>303</v>
      </c>
      <c r="C36" s="331">
        <f>SUM(C37:C46)</f>
        <v>0</v>
      </c>
    </row>
    <row r="37" spans="1:3" s="117" customFormat="1" ht="12" customHeight="1">
      <c r="A37" s="479" t="s">
        <v>102</v>
      </c>
      <c r="B37" s="461" t="s">
        <v>306</v>
      </c>
      <c r="C37" s="334"/>
    </row>
    <row r="38" spans="1:3" s="117" customFormat="1" ht="12" customHeight="1">
      <c r="A38" s="480" t="s">
        <v>103</v>
      </c>
      <c r="B38" s="462" t="s">
        <v>307</v>
      </c>
      <c r="C38" s="333"/>
    </row>
    <row r="39" spans="1:3" s="117" customFormat="1" ht="12" customHeight="1">
      <c r="A39" s="480" t="s">
        <v>104</v>
      </c>
      <c r="B39" s="462" t="s">
        <v>308</v>
      </c>
      <c r="C39" s="333"/>
    </row>
    <row r="40" spans="1:3" s="117" customFormat="1" ht="12" customHeight="1">
      <c r="A40" s="480" t="s">
        <v>186</v>
      </c>
      <c r="B40" s="462" t="s">
        <v>309</v>
      </c>
      <c r="C40" s="333"/>
    </row>
    <row r="41" spans="1:3" s="117" customFormat="1" ht="12" customHeight="1">
      <c r="A41" s="480" t="s">
        <v>187</v>
      </c>
      <c r="B41" s="462" t="s">
        <v>310</v>
      </c>
      <c r="C41" s="333"/>
    </row>
    <row r="42" spans="1:3" s="117" customFormat="1" ht="12" customHeight="1">
      <c r="A42" s="480" t="s">
        <v>188</v>
      </c>
      <c r="B42" s="462" t="s">
        <v>311</v>
      </c>
      <c r="C42" s="333"/>
    </row>
    <row r="43" spans="1:3" s="117" customFormat="1" ht="12" customHeight="1">
      <c r="A43" s="480" t="s">
        <v>189</v>
      </c>
      <c r="B43" s="462" t="s">
        <v>312</v>
      </c>
      <c r="C43" s="333"/>
    </row>
    <row r="44" spans="1:3" s="117" customFormat="1" ht="12" customHeight="1">
      <c r="A44" s="480" t="s">
        <v>190</v>
      </c>
      <c r="B44" s="462" t="s">
        <v>313</v>
      </c>
      <c r="C44" s="333"/>
    </row>
    <row r="45" spans="1:3" s="117" customFormat="1" ht="12" customHeight="1">
      <c r="A45" s="480" t="s">
        <v>304</v>
      </c>
      <c r="B45" s="462" t="s">
        <v>314</v>
      </c>
      <c r="C45" s="336"/>
    </row>
    <row r="46" spans="1:3" s="117" customFormat="1" ht="12" customHeight="1" thickBot="1">
      <c r="A46" s="481" t="s">
        <v>305</v>
      </c>
      <c r="B46" s="463" t="s">
        <v>315</v>
      </c>
      <c r="C46" s="447"/>
    </row>
    <row r="47" spans="1:3" s="117" customFormat="1" ht="12" customHeight="1" thickBot="1">
      <c r="A47" s="37" t="s">
        <v>26</v>
      </c>
      <c r="B47" s="21" t="s">
        <v>316</v>
      </c>
      <c r="C47" s="331">
        <f>SUM(C48:C52)</f>
        <v>0</v>
      </c>
    </row>
    <row r="48" spans="1:3" s="117" customFormat="1" ht="12" customHeight="1">
      <c r="A48" s="479" t="s">
        <v>105</v>
      </c>
      <c r="B48" s="461" t="s">
        <v>320</v>
      </c>
      <c r="C48" s="510"/>
    </row>
    <row r="49" spans="1:3" s="117" customFormat="1" ht="12" customHeight="1">
      <c r="A49" s="480" t="s">
        <v>106</v>
      </c>
      <c r="B49" s="462" t="s">
        <v>321</v>
      </c>
      <c r="C49" s="336"/>
    </row>
    <row r="50" spans="1:3" s="117" customFormat="1" ht="12" customHeight="1">
      <c r="A50" s="480" t="s">
        <v>317</v>
      </c>
      <c r="B50" s="462" t="s">
        <v>322</v>
      </c>
      <c r="C50" s="336"/>
    </row>
    <row r="51" spans="1:3" s="117" customFormat="1" ht="12" customHeight="1">
      <c r="A51" s="480" t="s">
        <v>318</v>
      </c>
      <c r="B51" s="462" t="s">
        <v>323</v>
      </c>
      <c r="C51" s="336"/>
    </row>
    <row r="52" spans="1:3" s="117" customFormat="1" ht="12" customHeight="1" thickBot="1">
      <c r="A52" s="481" t="s">
        <v>319</v>
      </c>
      <c r="B52" s="463" t="s">
        <v>324</v>
      </c>
      <c r="C52" s="447"/>
    </row>
    <row r="53" spans="1:3" s="117" customFormat="1" ht="12" customHeight="1" thickBot="1">
      <c r="A53" s="37" t="s">
        <v>191</v>
      </c>
      <c r="B53" s="21" t="s">
        <v>325</v>
      </c>
      <c r="C53" s="331">
        <f>SUM(C54:C56)</f>
        <v>0</v>
      </c>
    </row>
    <row r="54" spans="1:3" s="117" customFormat="1" ht="12" customHeight="1">
      <c r="A54" s="479" t="s">
        <v>107</v>
      </c>
      <c r="B54" s="461" t="s">
        <v>326</v>
      </c>
      <c r="C54" s="334"/>
    </row>
    <row r="55" spans="1:3" s="117" customFormat="1" ht="12" customHeight="1">
      <c r="A55" s="480" t="s">
        <v>108</v>
      </c>
      <c r="B55" s="462" t="s">
        <v>510</v>
      </c>
      <c r="C55" s="333"/>
    </row>
    <row r="56" spans="1:3" s="117" customFormat="1" ht="12" customHeight="1">
      <c r="A56" s="480" t="s">
        <v>330</v>
      </c>
      <c r="B56" s="462" t="s">
        <v>328</v>
      </c>
      <c r="C56" s="333"/>
    </row>
    <row r="57" spans="1:3" s="117" customFormat="1" ht="12" customHeight="1" thickBot="1">
      <c r="A57" s="481" t="s">
        <v>331</v>
      </c>
      <c r="B57" s="463" t="s">
        <v>329</v>
      </c>
      <c r="C57" s="335"/>
    </row>
    <row r="58" spans="1:3" s="117" customFormat="1" ht="12" customHeight="1" thickBot="1">
      <c r="A58" s="37" t="s">
        <v>28</v>
      </c>
      <c r="B58" s="326" t="s">
        <v>332</v>
      </c>
      <c r="C58" s="331">
        <f>SUM(C59:C61)</f>
        <v>0</v>
      </c>
    </row>
    <row r="59" spans="1:3" s="117" customFormat="1" ht="12" customHeight="1">
      <c r="A59" s="479" t="s">
        <v>192</v>
      </c>
      <c r="B59" s="461" t="s">
        <v>334</v>
      </c>
      <c r="C59" s="336"/>
    </row>
    <row r="60" spans="1:3" s="117" customFormat="1" ht="12" customHeight="1">
      <c r="A60" s="480" t="s">
        <v>193</v>
      </c>
      <c r="B60" s="462" t="s">
        <v>511</v>
      </c>
      <c r="C60" s="336"/>
    </row>
    <row r="61" spans="1:3" s="117" customFormat="1" ht="12" customHeight="1">
      <c r="A61" s="480" t="s">
        <v>245</v>
      </c>
      <c r="B61" s="462" t="s">
        <v>335</v>
      </c>
      <c r="C61" s="336"/>
    </row>
    <row r="62" spans="1:3" s="117" customFormat="1" ht="12" customHeight="1" thickBot="1">
      <c r="A62" s="481" t="s">
        <v>333</v>
      </c>
      <c r="B62" s="463" t="s">
        <v>336</v>
      </c>
      <c r="C62" s="336"/>
    </row>
    <row r="63" spans="1:3" s="117" customFormat="1" ht="12" customHeight="1" thickBot="1">
      <c r="A63" s="37" t="s">
        <v>29</v>
      </c>
      <c r="B63" s="21" t="s">
        <v>337</v>
      </c>
      <c r="C63" s="337">
        <f>+C8+C15+C22+C29+C36+C47+C53+C58</f>
        <v>0</v>
      </c>
    </row>
    <row r="64" spans="1:3" s="117" customFormat="1" ht="12" customHeight="1" thickBot="1">
      <c r="A64" s="482" t="s">
        <v>466</v>
      </c>
      <c r="B64" s="326" t="s">
        <v>339</v>
      </c>
      <c r="C64" s="331">
        <f>SUM(C65:C67)</f>
        <v>0</v>
      </c>
    </row>
    <row r="65" spans="1:3" s="117" customFormat="1" ht="12" customHeight="1">
      <c r="A65" s="479" t="s">
        <v>372</v>
      </c>
      <c r="B65" s="461" t="s">
        <v>340</v>
      </c>
      <c r="C65" s="336"/>
    </row>
    <row r="66" spans="1:3" s="117" customFormat="1" ht="12" customHeight="1">
      <c r="A66" s="480" t="s">
        <v>381</v>
      </c>
      <c r="B66" s="462" t="s">
        <v>341</v>
      </c>
      <c r="C66" s="336"/>
    </row>
    <row r="67" spans="1:3" s="117" customFormat="1" ht="12" customHeight="1" thickBot="1">
      <c r="A67" s="481" t="s">
        <v>382</v>
      </c>
      <c r="B67" s="465" t="s">
        <v>342</v>
      </c>
      <c r="C67" s="336"/>
    </row>
    <row r="68" spans="1:3" s="117" customFormat="1" ht="12" customHeight="1" thickBot="1">
      <c r="A68" s="482" t="s">
        <v>343</v>
      </c>
      <c r="B68" s="326" t="s">
        <v>344</v>
      </c>
      <c r="C68" s="331">
        <f>SUM(C69:C72)</f>
        <v>0</v>
      </c>
    </row>
    <row r="69" spans="1:3" s="117" customFormat="1" ht="12" customHeight="1">
      <c r="A69" s="479" t="s">
        <v>162</v>
      </c>
      <c r="B69" s="461" t="s">
        <v>345</v>
      </c>
      <c r="C69" s="336"/>
    </row>
    <row r="70" spans="1:3" s="117" customFormat="1" ht="12" customHeight="1">
      <c r="A70" s="480" t="s">
        <v>163</v>
      </c>
      <c r="B70" s="462" t="s">
        <v>346</v>
      </c>
      <c r="C70" s="336"/>
    </row>
    <row r="71" spans="1:3" s="117" customFormat="1" ht="12" customHeight="1">
      <c r="A71" s="480" t="s">
        <v>373</v>
      </c>
      <c r="B71" s="462" t="s">
        <v>347</v>
      </c>
      <c r="C71" s="336"/>
    </row>
    <row r="72" spans="1:3" s="117" customFormat="1" ht="12" customHeight="1" thickBot="1">
      <c r="A72" s="481" t="s">
        <v>374</v>
      </c>
      <c r="B72" s="463" t="s">
        <v>348</v>
      </c>
      <c r="C72" s="336"/>
    </row>
    <row r="73" spans="1:3" s="117" customFormat="1" ht="12" customHeight="1" thickBot="1">
      <c r="A73" s="482" t="s">
        <v>349</v>
      </c>
      <c r="B73" s="326" t="s">
        <v>350</v>
      </c>
      <c r="C73" s="331">
        <f>SUM(C74:C75)</f>
        <v>2830</v>
      </c>
    </row>
    <row r="74" spans="1:3" s="117" customFormat="1" ht="12" customHeight="1">
      <c r="A74" s="479" t="s">
        <v>375</v>
      </c>
      <c r="B74" s="461" t="s">
        <v>351</v>
      </c>
      <c r="C74" s="336">
        <v>2830</v>
      </c>
    </row>
    <row r="75" spans="1:3" s="117" customFormat="1" ht="12" customHeight="1" thickBot="1">
      <c r="A75" s="481" t="s">
        <v>376</v>
      </c>
      <c r="B75" s="463" t="s">
        <v>352</v>
      </c>
      <c r="C75" s="336"/>
    </row>
    <row r="76" spans="1:3" s="116" customFormat="1" ht="12" customHeight="1" thickBot="1">
      <c r="A76" s="482" t="s">
        <v>353</v>
      </c>
      <c r="B76" s="326" t="s">
        <v>354</v>
      </c>
      <c r="C76" s="331">
        <f>SUM(C77:C79)</f>
        <v>0</v>
      </c>
    </row>
    <row r="77" spans="1:3" s="117" customFormat="1" ht="12" customHeight="1">
      <c r="A77" s="479" t="s">
        <v>377</v>
      </c>
      <c r="B77" s="461" t="s">
        <v>355</v>
      </c>
      <c r="C77" s="336"/>
    </row>
    <row r="78" spans="1:3" s="117" customFormat="1" ht="12" customHeight="1">
      <c r="A78" s="480" t="s">
        <v>378</v>
      </c>
      <c r="B78" s="462" t="s">
        <v>356</v>
      </c>
      <c r="C78" s="336"/>
    </row>
    <row r="79" spans="1:3" s="117" customFormat="1" ht="12" customHeight="1" thickBot="1">
      <c r="A79" s="481" t="s">
        <v>379</v>
      </c>
      <c r="B79" s="463" t="s">
        <v>357</v>
      </c>
      <c r="C79" s="336"/>
    </row>
    <row r="80" spans="1:3" s="117" customFormat="1" ht="12" customHeight="1" thickBot="1">
      <c r="A80" s="482" t="s">
        <v>358</v>
      </c>
      <c r="B80" s="326" t="s">
        <v>380</v>
      </c>
      <c r="C80" s="331">
        <f>SUM(C81:C84)</f>
        <v>0</v>
      </c>
    </row>
    <row r="81" spans="1:3" s="117" customFormat="1" ht="12" customHeight="1">
      <c r="A81" s="483" t="s">
        <v>359</v>
      </c>
      <c r="B81" s="461" t="s">
        <v>360</v>
      </c>
      <c r="C81" s="336"/>
    </row>
    <row r="82" spans="1:3" s="117" customFormat="1" ht="12" customHeight="1">
      <c r="A82" s="484" t="s">
        <v>361</v>
      </c>
      <c r="B82" s="462" t="s">
        <v>362</v>
      </c>
      <c r="C82" s="336"/>
    </row>
    <row r="83" spans="1:3" s="117" customFormat="1" ht="12" customHeight="1">
      <c r="A83" s="484" t="s">
        <v>363</v>
      </c>
      <c r="B83" s="462" t="s">
        <v>364</v>
      </c>
      <c r="C83" s="336"/>
    </row>
    <row r="84" spans="1:3" s="116" customFormat="1" ht="12" customHeight="1" thickBot="1">
      <c r="A84" s="485" t="s">
        <v>365</v>
      </c>
      <c r="B84" s="463" t="s">
        <v>366</v>
      </c>
      <c r="C84" s="336"/>
    </row>
    <row r="85" spans="1:3" s="116" customFormat="1" ht="12" customHeight="1" thickBot="1">
      <c r="A85" s="482" t="s">
        <v>367</v>
      </c>
      <c r="B85" s="326" t="s">
        <v>368</v>
      </c>
      <c r="C85" s="511"/>
    </row>
    <row r="86" spans="1:3" s="116" customFormat="1" ht="12" customHeight="1" thickBot="1">
      <c r="A86" s="482" t="s">
        <v>369</v>
      </c>
      <c r="B86" s="469" t="s">
        <v>370</v>
      </c>
      <c r="C86" s="337">
        <f>+C64+C68+C73+C76+C80+C85</f>
        <v>2830</v>
      </c>
    </row>
    <row r="87" spans="1:3" s="116" customFormat="1" ht="12" customHeight="1" thickBot="1">
      <c r="A87" s="486" t="s">
        <v>383</v>
      </c>
      <c r="B87" s="471" t="s">
        <v>500</v>
      </c>
      <c r="C87" s="337">
        <f>+C63+C86</f>
        <v>2830</v>
      </c>
    </row>
    <row r="88" spans="1:3" s="117" customFormat="1" ht="15" customHeight="1">
      <c r="A88" s="273"/>
      <c r="B88" s="274"/>
      <c r="C88" s="402"/>
    </row>
    <row r="89" spans="1:3" ht="13.5" thickBot="1">
      <c r="A89" s="487"/>
      <c r="B89" s="276"/>
      <c r="C89" s="403"/>
    </row>
    <row r="90" spans="1:3" s="77" customFormat="1" ht="16.5" customHeight="1" thickBot="1">
      <c r="A90" s="277"/>
      <c r="B90" s="278" t="s">
        <v>63</v>
      </c>
      <c r="C90" s="404"/>
    </row>
    <row r="91" spans="1:3" s="118" customFormat="1" ht="12" customHeight="1" thickBot="1">
      <c r="A91" s="453" t="s">
        <v>21</v>
      </c>
      <c r="B91" s="31" t="s">
        <v>386</v>
      </c>
      <c r="C91" s="330">
        <f>SUM(C92:C96)</f>
        <v>1855</v>
      </c>
    </row>
    <row r="92" spans="1:3" ht="12" customHeight="1">
      <c r="A92" s="488" t="s">
        <v>109</v>
      </c>
      <c r="B92" s="10" t="s">
        <v>52</v>
      </c>
      <c r="C92" s="332"/>
    </row>
    <row r="93" spans="1:3" ht="12" customHeight="1">
      <c r="A93" s="480" t="s">
        <v>110</v>
      </c>
      <c r="B93" s="8" t="s">
        <v>194</v>
      </c>
      <c r="C93" s="333"/>
    </row>
    <row r="94" spans="1:3" ht="12" customHeight="1">
      <c r="A94" s="480" t="s">
        <v>111</v>
      </c>
      <c r="B94" s="8" t="s">
        <v>152</v>
      </c>
      <c r="C94" s="335"/>
    </row>
    <row r="95" spans="1:3" ht="12" customHeight="1">
      <c r="A95" s="480" t="s">
        <v>112</v>
      </c>
      <c r="B95" s="11" t="s">
        <v>195</v>
      </c>
      <c r="C95" s="335"/>
    </row>
    <row r="96" spans="1:3" ht="12" customHeight="1">
      <c r="A96" s="480" t="s">
        <v>123</v>
      </c>
      <c r="B96" s="19" t="s">
        <v>196</v>
      </c>
      <c r="C96" s="335">
        <v>1855</v>
      </c>
    </row>
    <row r="97" spans="1:3" ht="12" customHeight="1">
      <c r="A97" s="480" t="s">
        <v>113</v>
      </c>
      <c r="B97" s="8" t="s">
        <v>387</v>
      </c>
      <c r="C97" s="335"/>
    </row>
    <row r="98" spans="1:3" ht="12" customHeight="1">
      <c r="A98" s="480" t="s">
        <v>114</v>
      </c>
      <c r="B98" s="164" t="s">
        <v>388</v>
      </c>
      <c r="C98" s="335"/>
    </row>
    <row r="99" spans="1:3" ht="12" customHeight="1">
      <c r="A99" s="480" t="s">
        <v>124</v>
      </c>
      <c r="B99" s="165" t="s">
        <v>389</v>
      </c>
      <c r="C99" s="335"/>
    </row>
    <row r="100" spans="1:3" ht="12" customHeight="1">
      <c r="A100" s="480" t="s">
        <v>125</v>
      </c>
      <c r="B100" s="165" t="s">
        <v>390</v>
      </c>
      <c r="C100" s="335"/>
    </row>
    <row r="101" spans="1:3" ht="12" customHeight="1">
      <c r="A101" s="480" t="s">
        <v>126</v>
      </c>
      <c r="B101" s="164" t="s">
        <v>391</v>
      </c>
      <c r="C101" s="335"/>
    </row>
    <row r="102" spans="1:3" ht="12" customHeight="1">
      <c r="A102" s="480" t="s">
        <v>127</v>
      </c>
      <c r="B102" s="164" t="s">
        <v>392</v>
      </c>
      <c r="C102" s="335"/>
    </row>
    <row r="103" spans="1:3" ht="12" customHeight="1">
      <c r="A103" s="480" t="s">
        <v>129</v>
      </c>
      <c r="B103" s="165" t="s">
        <v>393</v>
      </c>
      <c r="C103" s="335"/>
    </row>
    <row r="104" spans="1:3" ht="12" customHeight="1">
      <c r="A104" s="489" t="s">
        <v>197</v>
      </c>
      <c r="B104" s="166" t="s">
        <v>394</v>
      </c>
      <c r="C104" s="335"/>
    </row>
    <row r="105" spans="1:3" ht="12" customHeight="1">
      <c r="A105" s="480" t="s">
        <v>384</v>
      </c>
      <c r="B105" s="166" t="s">
        <v>395</v>
      </c>
      <c r="C105" s="335"/>
    </row>
    <row r="106" spans="1:3" ht="12" customHeight="1" thickBot="1">
      <c r="A106" s="490" t="s">
        <v>385</v>
      </c>
      <c r="B106" s="167" t="s">
        <v>396</v>
      </c>
      <c r="C106" s="339">
        <v>1855</v>
      </c>
    </row>
    <row r="107" spans="1:3" ht="12" customHeight="1" thickBot="1">
      <c r="A107" s="37" t="s">
        <v>22</v>
      </c>
      <c r="B107" s="30" t="s">
        <v>397</v>
      </c>
      <c r="C107" s="331">
        <f>+C108+C110+C112</f>
        <v>975</v>
      </c>
    </row>
    <row r="108" spans="1:3" ht="12" customHeight="1">
      <c r="A108" s="479" t="s">
        <v>115</v>
      </c>
      <c r="B108" s="8" t="s">
        <v>243</v>
      </c>
      <c r="C108" s="334">
        <v>975</v>
      </c>
    </row>
    <row r="109" spans="1:3" ht="12" customHeight="1">
      <c r="A109" s="479" t="s">
        <v>116</v>
      </c>
      <c r="B109" s="12" t="s">
        <v>401</v>
      </c>
      <c r="C109" s="334"/>
    </row>
    <row r="110" spans="1:3" ht="12" customHeight="1">
      <c r="A110" s="479" t="s">
        <v>117</v>
      </c>
      <c r="B110" s="12" t="s">
        <v>198</v>
      </c>
      <c r="C110" s="333"/>
    </row>
    <row r="111" spans="1:3" ht="12" customHeight="1">
      <c r="A111" s="479" t="s">
        <v>118</v>
      </c>
      <c r="B111" s="12" t="s">
        <v>402</v>
      </c>
      <c r="C111" s="302"/>
    </row>
    <row r="112" spans="1:3" ht="12" customHeight="1">
      <c r="A112" s="479" t="s">
        <v>119</v>
      </c>
      <c r="B112" s="328" t="s">
        <v>246</v>
      </c>
      <c r="C112" s="302"/>
    </row>
    <row r="113" spans="1:3" ht="12" customHeight="1">
      <c r="A113" s="479" t="s">
        <v>128</v>
      </c>
      <c r="B113" s="327" t="s">
        <v>512</v>
      </c>
      <c r="C113" s="302"/>
    </row>
    <row r="114" spans="1:3" ht="12" customHeight="1">
      <c r="A114" s="479" t="s">
        <v>130</v>
      </c>
      <c r="B114" s="457" t="s">
        <v>407</v>
      </c>
      <c r="C114" s="302"/>
    </row>
    <row r="115" spans="1:3" ht="12" customHeight="1">
      <c r="A115" s="479" t="s">
        <v>199</v>
      </c>
      <c r="B115" s="165" t="s">
        <v>390</v>
      </c>
      <c r="C115" s="302"/>
    </row>
    <row r="116" spans="1:3" ht="12" customHeight="1">
      <c r="A116" s="479" t="s">
        <v>200</v>
      </c>
      <c r="B116" s="165" t="s">
        <v>406</v>
      </c>
      <c r="C116" s="302"/>
    </row>
    <row r="117" spans="1:3" ht="12" customHeight="1">
      <c r="A117" s="479" t="s">
        <v>201</v>
      </c>
      <c r="B117" s="165" t="s">
        <v>405</v>
      </c>
      <c r="C117" s="302"/>
    </row>
    <row r="118" spans="1:3" ht="12" customHeight="1">
      <c r="A118" s="479" t="s">
        <v>398</v>
      </c>
      <c r="B118" s="165" t="s">
        <v>393</v>
      </c>
      <c r="C118" s="302"/>
    </row>
    <row r="119" spans="1:3" ht="12" customHeight="1">
      <c r="A119" s="479" t="s">
        <v>399</v>
      </c>
      <c r="B119" s="165" t="s">
        <v>404</v>
      </c>
      <c r="C119" s="302"/>
    </row>
    <row r="120" spans="1:3" ht="12" customHeight="1" thickBot="1">
      <c r="A120" s="489" t="s">
        <v>400</v>
      </c>
      <c r="B120" s="165" t="s">
        <v>403</v>
      </c>
      <c r="C120" s="303"/>
    </row>
    <row r="121" spans="1:3" ht="12" customHeight="1" thickBot="1">
      <c r="A121" s="37" t="s">
        <v>23</v>
      </c>
      <c r="B121" s="153" t="s">
        <v>408</v>
      </c>
      <c r="C121" s="331">
        <f>+C122+C123</f>
        <v>0</v>
      </c>
    </row>
    <row r="122" spans="1:3" ht="12" customHeight="1">
      <c r="A122" s="479" t="s">
        <v>98</v>
      </c>
      <c r="B122" s="9" t="s">
        <v>65</v>
      </c>
      <c r="C122" s="334"/>
    </row>
    <row r="123" spans="1:3" ht="12" customHeight="1" thickBot="1">
      <c r="A123" s="481" t="s">
        <v>99</v>
      </c>
      <c r="B123" s="12" t="s">
        <v>66</v>
      </c>
      <c r="C123" s="335"/>
    </row>
    <row r="124" spans="1:3" ht="12" customHeight="1" thickBot="1">
      <c r="A124" s="37" t="s">
        <v>24</v>
      </c>
      <c r="B124" s="153" t="s">
        <v>409</v>
      </c>
      <c r="C124" s="331">
        <f>+C91+C107+C121</f>
        <v>2830</v>
      </c>
    </row>
    <row r="125" spans="1:3" ht="12" customHeight="1" thickBot="1">
      <c r="A125" s="37" t="s">
        <v>25</v>
      </c>
      <c r="B125" s="153" t="s">
        <v>410</v>
      </c>
      <c r="C125" s="331">
        <f>+C126+C127+C128</f>
        <v>0</v>
      </c>
    </row>
    <row r="126" spans="1:3" s="118" customFormat="1" ht="12" customHeight="1">
      <c r="A126" s="479" t="s">
        <v>102</v>
      </c>
      <c r="B126" s="9" t="s">
        <v>411</v>
      </c>
      <c r="C126" s="302"/>
    </row>
    <row r="127" spans="1:3" ht="12" customHeight="1">
      <c r="A127" s="479" t="s">
        <v>103</v>
      </c>
      <c r="B127" s="9" t="s">
        <v>412</v>
      </c>
      <c r="C127" s="302"/>
    </row>
    <row r="128" spans="1:3" ht="12" customHeight="1" thickBot="1">
      <c r="A128" s="489" t="s">
        <v>104</v>
      </c>
      <c r="B128" s="7" t="s">
        <v>413</v>
      </c>
      <c r="C128" s="302"/>
    </row>
    <row r="129" spans="1:3" ht="12" customHeight="1" thickBot="1">
      <c r="A129" s="37" t="s">
        <v>26</v>
      </c>
      <c r="B129" s="153" t="s">
        <v>465</v>
      </c>
      <c r="C129" s="331">
        <f>+C130+C131+C132+C133</f>
        <v>0</v>
      </c>
    </row>
    <row r="130" spans="1:3" ht="12" customHeight="1">
      <c r="A130" s="479" t="s">
        <v>105</v>
      </c>
      <c r="B130" s="9" t="s">
        <v>414</v>
      </c>
      <c r="C130" s="302"/>
    </row>
    <row r="131" spans="1:3" ht="12" customHeight="1">
      <c r="A131" s="479" t="s">
        <v>106</v>
      </c>
      <c r="B131" s="9" t="s">
        <v>415</v>
      </c>
      <c r="C131" s="302"/>
    </row>
    <row r="132" spans="1:3" ht="12" customHeight="1">
      <c r="A132" s="479" t="s">
        <v>317</v>
      </c>
      <c r="B132" s="9" t="s">
        <v>416</v>
      </c>
      <c r="C132" s="302"/>
    </row>
    <row r="133" spans="1:3" s="118" customFormat="1" ht="12" customHeight="1" thickBot="1">
      <c r="A133" s="489" t="s">
        <v>318</v>
      </c>
      <c r="B133" s="7" t="s">
        <v>417</v>
      </c>
      <c r="C133" s="302"/>
    </row>
    <row r="134" spans="1:11" ht="12" customHeight="1" thickBot="1">
      <c r="A134" s="37" t="s">
        <v>27</v>
      </c>
      <c r="B134" s="153" t="s">
        <v>418</v>
      </c>
      <c r="C134" s="337">
        <f>+C135+C136+C137+C138</f>
        <v>0</v>
      </c>
      <c r="K134" s="285"/>
    </row>
    <row r="135" spans="1:3" ht="12.75">
      <c r="A135" s="479" t="s">
        <v>107</v>
      </c>
      <c r="B135" s="9" t="s">
        <v>419</v>
      </c>
      <c r="C135" s="302"/>
    </row>
    <row r="136" spans="1:3" ht="12" customHeight="1">
      <c r="A136" s="479" t="s">
        <v>108</v>
      </c>
      <c r="B136" s="9" t="s">
        <v>429</v>
      </c>
      <c r="C136" s="302"/>
    </row>
    <row r="137" spans="1:3" s="118" customFormat="1" ht="12" customHeight="1">
      <c r="A137" s="479" t="s">
        <v>330</v>
      </c>
      <c r="B137" s="9" t="s">
        <v>420</v>
      </c>
      <c r="C137" s="302"/>
    </row>
    <row r="138" spans="1:3" s="118" customFormat="1" ht="12" customHeight="1" thickBot="1">
      <c r="A138" s="489" t="s">
        <v>331</v>
      </c>
      <c r="B138" s="7" t="s">
        <v>421</v>
      </c>
      <c r="C138" s="302"/>
    </row>
    <row r="139" spans="1:3" s="118" customFormat="1" ht="12" customHeight="1" thickBot="1">
      <c r="A139" s="37" t="s">
        <v>28</v>
      </c>
      <c r="B139" s="153" t="s">
        <v>422</v>
      </c>
      <c r="C139" s="340">
        <f>+C140+C141+C142+C143</f>
        <v>0</v>
      </c>
    </row>
    <row r="140" spans="1:3" s="118" customFormat="1" ht="12" customHeight="1">
      <c r="A140" s="479" t="s">
        <v>192</v>
      </c>
      <c r="B140" s="9" t="s">
        <v>423</v>
      </c>
      <c r="C140" s="302"/>
    </row>
    <row r="141" spans="1:3" s="118" customFormat="1" ht="12" customHeight="1">
      <c r="A141" s="479" t="s">
        <v>193</v>
      </c>
      <c r="B141" s="9" t="s">
        <v>424</v>
      </c>
      <c r="C141" s="302"/>
    </row>
    <row r="142" spans="1:3" s="118" customFormat="1" ht="12" customHeight="1">
      <c r="A142" s="479" t="s">
        <v>245</v>
      </c>
      <c r="B142" s="9" t="s">
        <v>425</v>
      </c>
      <c r="C142" s="302"/>
    </row>
    <row r="143" spans="1:3" ht="12.75" customHeight="1" thickBot="1">
      <c r="A143" s="479" t="s">
        <v>333</v>
      </c>
      <c r="B143" s="9" t="s">
        <v>426</v>
      </c>
      <c r="C143" s="302"/>
    </row>
    <row r="144" spans="1:3" ht="12" customHeight="1" thickBot="1">
      <c r="A144" s="37" t="s">
        <v>29</v>
      </c>
      <c r="B144" s="153" t="s">
        <v>427</v>
      </c>
      <c r="C144" s="473">
        <f>+C125+C129+C134+C139</f>
        <v>0</v>
      </c>
    </row>
    <row r="145" spans="1:3" ht="15" customHeight="1" thickBot="1">
      <c r="A145" s="491" t="s">
        <v>30</v>
      </c>
      <c r="B145" s="423" t="s">
        <v>428</v>
      </c>
      <c r="C145" s="473">
        <f>+C124+C144</f>
        <v>2830</v>
      </c>
    </row>
    <row r="146" spans="1:3" ht="13.5" thickBot="1">
      <c r="A146" s="431"/>
      <c r="B146" s="432"/>
      <c r="C146" s="433"/>
    </row>
    <row r="147" spans="1:3" ht="15" customHeight="1" thickBot="1">
      <c r="A147" s="282" t="s">
        <v>219</v>
      </c>
      <c r="B147" s="283"/>
      <c r="C147" s="150">
        <v>0</v>
      </c>
    </row>
    <row r="148" spans="1:3" ht="14.25" customHeight="1" thickBot="1">
      <c r="A148" s="282" t="s">
        <v>220</v>
      </c>
      <c r="B148" s="283"/>
      <c r="C148" s="15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73">
      <selection activeCell="C149" sqref="C149"/>
    </sheetView>
  </sheetViews>
  <sheetFormatPr defaultColWidth="9.00390625" defaultRowHeight="12.75"/>
  <cols>
    <col min="1" max="1" width="19.50390625" style="434" customWidth="1"/>
    <col min="2" max="2" width="72.00390625" style="435" customWidth="1"/>
    <col min="3" max="3" width="25.00390625" style="436" customWidth="1"/>
    <col min="4" max="16384" width="9.375" style="3" customWidth="1"/>
  </cols>
  <sheetData>
    <row r="1" spans="1:3" s="2" customFormat="1" ht="16.5" customHeight="1" thickBot="1">
      <c r="A1" s="259"/>
      <c r="B1" s="261"/>
      <c r="C1" s="284" t="s">
        <v>564</v>
      </c>
    </row>
    <row r="2" spans="1:3" s="114" customFormat="1" ht="21" customHeight="1">
      <c r="A2" s="451" t="s">
        <v>70</v>
      </c>
      <c r="B2" s="392" t="s">
        <v>550</v>
      </c>
      <c r="C2" s="394" t="s">
        <v>57</v>
      </c>
    </row>
    <row r="3" spans="1:3" s="114" customFormat="1" ht="16.5" thickBot="1">
      <c r="A3" s="262" t="s">
        <v>216</v>
      </c>
      <c r="B3" s="393" t="s">
        <v>515</v>
      </c>
      <c r="C3" s="395">
        <v>4</v>
      </c>
    </row>
    <row r="4" spans="1:3" s="115" customFormat="1" ht="15.75" customHeight="1" thickBot="1">
      <c r="A4" s="263"/>
      <c r="B4" s="263"/>
      <c r="C4" s="264" t="s">
        <v>58</v>
      </c>
    </row>
    <row r="5" spans="1:3" ht="13.5" thickBot="1">
      <c r="A5" s="452" t="s">
        <v>218</v>
      </c>
      <c r="B5" s="265" t="s">
        <v>59</v>
      </c>
      <c r="C5" s="396" t="s">
        <v>60</v>
      </c>
    </row>
    <row r="6" spans="1:3" s="77" customFormat="1" ht="12.75" customHeight="1" thickBot="1">
      <c r="A6" s="227">
        <v>1</v>
      </c>
      <c r="B6" s="228">
        <v>2</v>
      </c>
      <c r="C6" s="229">
        <v>3</v>
      </c>
    </row>
    <row r="7" spans="1:3" s="77" customFormat="1" ht="15.75" customHeight="1" thickBot="1">
      <c r="A7" s="267"/>
      <c r="B7" s="268" t="s">
        <v>61</v>
      </c>
      <c r="C7" s="397"/>
    </row>
    <row r="8" spans="1:3" s="77" customFormat="1" ht="12" customHeight="1" thickBot="1">
      <c r="A8" s="37" t="s">
        <v>21</v>
      </c>
      <c r="B8" s="21" t="s">
        <v>273</v>
      </c>
      <c r="C8" s="331">
        <f>+C9+C10+C11+C12+C13+C14</f>
        <v>0</v>
      </c>
    </row>
    <row r="9" spans="1:3" s="116" customFormat="1" ht="12" customHeight="1">
      <c r="A9" s="479" t="s">
        <v>109</v>
      </c>
      <c r="B9" s="461" t="s">
        <v>274</v>
      </c>
      <c r="C9" s="334"/>
    </row>
    <row r="10" spans="1:3" s="117" customFormat="1" ht="12" customHeight="1">
      <c r="A10" s="480" t="s">
        <v>110</v>
      </c>
      <c r="B10" s="462" t="s">
        <v>275</v>
      </c>
      <c r="C10" s="333"/>
    </row>
    <row r="11" spans="1:3" s="117" customFormat="1" ht="12" customHeight="1">
      <c r="A11" s="480" t="s">
        <v>111</v>
      </c>
      <c r="B11" s="462" t="s">
        <v>276</v>
      </c>
      <c r="C11" s="333"/>
    </row>
    <row r="12" spans="1:3" s="117" customFormat="1" ht="12" customHeight="1">
      <c r="A12" s="480" t="s">
        <v>112</v>
      </c>
      <c r="B12" s="462" t="s">
        <v>277</v>
      </c>
      <c r="C12" s="333"/>
    </row>
    <row r="13" spans="1:3" s="117" customFormat="1" ht="12" customHeight="1">
      <c r="A13" s="480" t="s">
        <v>161</v>
      </c>
      <c r="B13" s="462" t="s">
        <v>278</v>
      </c>
      <c r="C13" s="562"/>
    </row>
    <row r="14" spans="1:3" s="116" customFormat="1" ht="12" customHeight="1" thickBot="1">
      <c r="A14" s="481" t="s">
        <v>113</v>
      </c>
      <c r="B14" s="463" t="s">
        <v>279</v>
      </c>
      <c r="C14" s="509"/>
    </row>
    <row r="15" spans="1:3" s="116" customFormat="1" ht="12" customHeight="1" thickBot="1">
      <c r="A15" s="37" t="s">
        <v>22</v>
      </c>
      <c r="B15" s="326" t="s">
        <v>280</v>
      </c>
      <c r="C15" s="331">
        <f>+C16+C17+C18+C19+C20</f>
        <v>0</v>
      </c>
    </row>
    <row r="16" spans="1:3" s="116" customFormat="1" ht="12" customHeight="1">
      <c r="A16" s="479" t="s">
        <v>115</v>
      </c>
      <c r="B16" s="461" t="s">
        <v>281</v>
      </c>
      <c r="C16" s="334"/>
    </row>
    <row r="17" spans="1:3" s="116" customFormat="1" ht="12" customHeight="1">
      <c r="A17" s="480" t="s">
        <v>116</v>
      </c>
      <c r="B17" s="462" t="s">
        <v>282</v>
      </c>
      <c r="C17" s="333"/>
    </row>
    <row r="18" spans="1:3" s="116" customFormat="1" ht="12" customHeight="1">
      <c r="A18" s="480" t="s">
        <v>117</v>
      </c>
      <c r="B18" s="462" t="s">
        <v>506</v>
      </c>
      <c r="C18" s="333"/>
    </row>
    <row r="19" spans="1:3" s="116" customFormat="1" ht="12" customHeight="1">
      <c r="A19" s="480" t="s">
        <v>118</v>
      </c>
      <c r="B19" s="462" t="s">
        <v>507</v>
      </c>
      <c r="C19" s="333"/>
    </row>
    <row r="20" spans="1:3" s="116" customFormat="1" ht="12" customHeight="1">
      <c r="A20" s="480" t="s">
        <v>119</v>
      </c>
      <c r="B20" s="462" t="s">
        <v>283</v>
      </c>
      <c r="C20" s="333"/>
    </row>
    <row r="21" spans="1:3" s="117" customFormat="1" ht="12" customHeight="1" thickBot="1">
      <c r="A21" s="481" t="s">
        <v>128</v>
      </c>
      <c r="B21" s="463" t="s">
        <v>284</v>
      </c>
      <c r="C21" s="335"/>
    </row>
    <row r="22" spans="1:3" s="117" customFormat="1" ht="12" customHeight="1" thickBot="1">
      <c r="A22" s="37" t="s">
        <v>23</v>
      </c>
      <c r="B22" s="21" t="s">
        <v>285</v>
      </c>
      <c r="C22" s="331">
        <f>+C23+C24+C25+C26+C27</f>
        <v>0</v>
      </c>
    </row>
    <row r="23" spans="1:3" s="117" customFormat="1" ht="12" customHeight="1">
      <c r="A23" s="479" t="s">
        <v>98</v>
      </c>
      <c r="B23" s="461" t="s">
        <v>286</v>
      </c>
      <c r="C23" s="334"/>
    </row>
    <row r="24" spans="1:3" s="116" customFormat="1" ht="12" customHeight="1">
      <c r="A24" s="480" t="s">
        <v>99</v>
      </c>
      <c r="B24" s="462" t="s">
        <v>287</v>
      </c>
      <c r="C24" s="333"/>
    </row>
    <row r="25" spans="1:3" s="117" customFormat="1" ht="12" customHeight="1">
      <c r="A25" s="480" t="s">
        <v>100</v>
      </c>
      <c r="B25" s="462" t="s">
        <v>508</v>
      </c>
      <c r="C25" s="333"/>
    </row>
    <row r="26" spans="1:3" s="117" customFormat="1" ht="12" customHeight="1">
      <c r="A26" s="480" t="s">
        <v>101</v>
      </c>
      <c r="B26" s="462" t="s">
        <v>509</v>
      </c>
      <c r="C26" s="333"/>
    </row>
    <row r="27" spans="1:3" s="117" customFormat="1" ht="12" customHeight="1">
      <c r="A27" s="480" t="s">
        <v>182</v>
      </c>
      <c r="B27" s="462" t="s">
        <v>288</v>
      </c>
      <c r="C27" s="333"/>
    </row>
    <row r="28" spans="1:3" s="117" customFormat="1" ht="12" customHeight="1" thickBot="1">
      <c r="A28" s="481" t="s">
        <v>183</v>
      </c>
      <c r="B28" s="463" t="s">
        <v>289</v>
      </c>
      <c r="C28" s="335"/>
    </row>
    <row r="29" spans="1:3" s="117" customFormat="1" ht="12" customHeight="1" thickBot="1">
      <c r="A29" s="37" t="s">
        <v>184</v>
      </c>
      <c r="B29" s="21" t="s">
        <v>290</v>
      </c>
      <c r="C29" s="337">
        <f>+C30+C33+C34+C35</f>
        <v>0</v>
      </c>
    </row>
    <row r="30" spans="1:3" s="117" customFormat="1" ht="12" customHeight="1">
      <c r="A30" s="479" t="s">
        <v>291</v>
      </c>
      <c r="B30" s="461" t="s">
        <v>297</v>
      </c>
      <c r="C30" s="456"/>
    </row>
    <row r="31" spans="1:3" s="117" customFormat="1" ht="12" customHeight="1">
      <c r="A31" s="480" t="s">
        <v>292</v>
      </c>
      <c r="B31" s="462" t="s">
        <v>298</v>
      </c>
      <c r="C31" s="333"/>
    </row>
    <row r="32" spans="1:3" s="117" customFormat="1" ht="12" customHeight="1">
      <c r="A32" s="480" t="s">
        <v>293</v>
      </c>
      <c r="B32" s="462" t="s">
        <v>299</v>
      </c>
      <c r="C32" s="333"/>
    </row>
    <row r="33" spans="1:3" s="117" customFormat="1" ht="12" customHeight="1">
      <c r="A33" s="480" t="s">
        <v>294</v>
      </c>
      <c r="B33" s="462" t="s">
        <v>300</v>
      </c>
      <c r="C33" s="333"/>
    </row>
    <row r="34" spans="1:3" s="117" customFormat="1" ht="12" customHeight="1">
      <c r="A34" s="480" t="s">
        <v>295</v>
      </c>
      <c r="B34" s="462" t="s">
        <v>301</v>
      </c>
      <c r="C34" s="333"/>
    </row>
    <row r="35" spans="1:3" s="117" customFormat="1" ht="12" customHeight="1" thickBot="1">
      <c r="A35" s="481" t="s">
        <v>296</v>
      </c>
      <c r="B35" s="463" t="s">
        <v>302</v>
      </c>
      <c r="C35" s="335"/>
    </row>
    <row r="36" spans="1:3" s="117" customFormat="1" ht="12" customHeight="1" thickBot="1">
      <c r="A36" s="37" t="s">
        <v>25</v>
      </c>
      <c r="B36" s="21" t="s">
        <v>303</v>
      </c>
      <c r="C36" s="331">
        <f>SUM(C37:C46)</f>
        <v>0</v>
      </c>
    </row>
    <row r="37" spans="1:3" s="117" customFormat="1" ht="12" customHeight="1">
      <c r="A37" s="479" t="s">
        <v>102</v>
      </c>
      <c r="B37" s="461" t="s">
        <v>306</v>
      </c>
      <c r="C37" s="334"/>
    </row>
    <row r="38" spans="1:3" s="117" customFormat="1" ht="12" customHeight="1">
      <c r="A38" s="480" t="s">
        <v>103</v>
      </c>
      <c r="B38" s="462" t="s">
        <v>307</v>
      </c>
      <c r="C38" s="333"/>
    </row>
    <row r="39" spans="1:3" s="117" customFormat="1" ht="12" customHeight="1">
      <c r="A39" s="480" t="s">
        <v>104</v>
      </c>
      <c r="B39" s="462" t="s">
        <v>308</v>
      </c>
      <c r="C39" s="333"/>
    </row>
    <row r="40" spans="1:3" s="117" customFormat="1" ht="12" customHeight="1">
      <c r="A40" s="480" t="s">
        <v>186</v>
      </c>
      <c r="B40" s="462" t="s">
        <v>309</v>
      </c>
      <c r="C40" s="333"/>
    </row>
    <row r="41" spans="1:3" s="117" customFormat="1" ht="12" customHeight="1">
      <c r="A41" s="480" t="s">
        <v>187</v>
      </c>
      <c r="B41" s="462" t="s">
        <v>310</v>
      </c>
      <c r="C41" s="333"/>
    </row>
    <row r="42" spans="1:3" s="117" customFormat="1" ht="12" customHeight="1">
      <c r="A42" s="480" t="s">
        <v>188</v>
      </c>
      <c r="B42" s="462" t="s">
        <v>311</v>
      </c>
      <c r="C42" s="333"/>
    </row>
    <row r="43" spans="1:3" s="117" customFormat="1" ht="12" customHeight="1">
      <c r="A43" s="480" t="s">
        <v>189</v>
      </c>
      <c r="B43" s="462" t="s">
        <v>312</v>
      </c>
      <c r="C43" s="333"/>
    </row>
    <row r="44" spans="1:3" s="117" customFormat="1" ht="12" customHeight="1">
      <c r="A44" s="480" t="s">
        <v>190</v>
      </c>
      <c r="B44" s="462" t="s">
        <v>313</v>
      </c>
      <c r="C44" s="333"/>
    </row>
    <row r="45" spans="1:3" s="117" customFormat="1" ht="12" customHeight="1">
      <c r="A45" s="480" t="s">
        <v>304</v>
      </c>
      <c r="B45" s="462" t="s">
        <v>314</v>
      </c>
      <c r="C45" s="336"/>
    </row>
    <row r="46" spans="1:3" s="117" customFormat="1" ht="12" customHeight="1" thickBot="1">
      <c r="A46" s="481" t="s">
        <v>305</v>
      </c>
      <c r="B46" s="463" t="s">
        <v>315</v>
      </c>
      <c r="C46" s="447"/>
    </row>
    <row r="47" spans="1:3" s="117" customFormat="1" ht="12" customHeight="1" thickBot="1">
      <c r="A47" s="37" t="s">
        <v>26</v>
      </c>
      <c r="B47" s="21" t="s">
        <v>316</v>
      </c>
      <c r="C47" s="331">
        <f>SUM(C48:C52)</f>
        <v>0</v>
      </c>
    </row>
    <row r="48" spans="1:3" s="117" customFormat="1" ht="12" customHeight="1">
      <c r="A48" s="479" t="s">
        <v>105</v>
      </c>
      <c r="B48" s="461" t="s">
        <v>320</v>
      </c>
      <c r="C48" s="510"/>
    </row>
    <row r="49" spans="1:3" s="117" customFormat="1" ht="12" customHeight="1">
      <c r="A49" s="480" t="s">
        <v>106</v>
      </c>
      <c r="B49" s="462" t="s">
        <v>321</v>
      </c>
      <c r="C49" s="336"/>
    </row>
    <row r="50" spans="1:3" s="117" customFormat="1" ht="12" customHeight="1">
      <c r="A50" s="480" t="s">
        <v>317</v>
      </c>
      <c r="B50" s="462" t="s">
        <v>322</v>
      </c>
      <c r="C50" s="336"/>
    </row>
    <row r="51" spans="1:3" s="117" customFormat="1" ht="12" customHeight="1">
      <c r="A51" s="480" t="s">
        <v>318</v>
      </c>
      <c r="B51" s="462" t="s">
        <v>323</v>
      </c>
      <c r="C51" s="336"/>
    </row>
    <row r="52" spans="1:3" s="117" customFormat="1" ht="12" customHeight="1" thickBot="1">
      <c r="A52" s="481" t="s">
        <v>319</v>
      </c>
      <c r="B52" s="463" t="s">
        <v>324</v>
      </c>
      <c r="C52" s="447"/>
    </row>
    <row r="53" spans="1:3" s="117" customFormat="1" ht="12" customHeight="1" thickBot="1">
      <c r="A53" s="37" t="s">
        <v>191</v>
      </c>
      <c r="B53" s="21" t="s">
        <v>325</v>
      </c>
      <c r="C53" s="331">
        <f>SUM(C54:C56)</f>
        <v>0</v>
      </c>
    </row>
    <row r="54" spans="1:3" s="117" customFormat="1" ht="12" customHeight="1">
      <c r="A54" s="479" t="s">
        <v>107</v>
      </c>
      <c r="B54" s="461" t="s">
        <v>326</v>
      </c>
      <c r="C54" s="334"/>
    </row>
    <row r="55" spans="1:3" s="117" customFormat="1" ht="12" customHeight="1">
      <c r="A55" s="480" t="s">
        <v>108</v>
      </c>
      <c r="B55" s="462" t="s">
        <v>510</v>
      </c>
      <c r="C55" s="333"/>
    </row>
    <row r="56" spans="1:3" s="117" customFormat="1" ht="12" customHeight="1">
      <c r="A56" s="480" t="s">
        <v>330</v>
      </c>
      <c r="B56" s="462" t="s">
        <v>328</v>
      </c>
      <c r="C56" s="333"/>
    </row>
    <row r="57" spans="1:3" s="117" customFormat="1" ht="12" customHeight="1" thickBot="1">
      <c r="A57" s="481" t="s">
        <v>331</v>
      </c>
      <c r="B57" s="463" t="s">
        <v>329</v>
      </c>
      <c r="C57" s="335"/>
    </row>
    <row r="58" spans="1:3" s="117" customFormat="1" ht="12" customHeight="1" thickBot="1">
      <c r="A58" s="37" t="s">
        <v>28</v>
      </c>
      <c r="B58" s="326" t="s">
        <v>332</v>
      </c>
      <c r="C58" s="331">
        <f>SUM(C59:C61)</f>
        <v>0</v>
      </c>
    </row>
    <row r="59" spans="1:3" s="117" customFormat="1" ht="12" customHeight="1">
      <c r="A59" s="479" t="s">
        <v>192</v>
      </c>
      <c r="B59" s="461" t="s">
        <v>334</v>
      </c>
      <c r="C59" s="336"/>
    </row>
    <row r="60" spans="1:3" s="117" customFormat="1" ht="12" customHeight="1">
      <c r="A60" s="480" t="s">
        <v>193</v>
      </c>
      <c r="B60" s="462" t="s">
        <v>511</v>
      </c>
      <c r="C60" s="336"/>
    </row>
    <row r="61" spans="1:3" s="117" customFormat="1" ht="12" customHeight="1">
      <c r="A61" s="480" t="s">
        <v>245</v>
      </c>
      <c r="B61" s="462" t="s">
        <v>335</v>
      </c>
      <c r="C61" s="336"/>
    </row>
    <row r="62" spans="1:3" s="117" customFormat="1" ht="12" customHeight="1" thickBot="1">
      <c r="A62" s="481" t="s">
        <v>333</v>
      </c>
      <c r="B62" s="463" t="s">
        <v>336</v>
      </c>
      <c r="C62" s="336"/>
    </row>
    <row r="63" spans="1:3" s="117" customFormat="1" ht="12" customHeight="1" thickBot="1">
      <c r="A63" s="37" t="s">
        <v>29</v>
      </c>
      <c r="B63" s="21" t="s">
        <v>337</v>
      </c>
      <c r="C63" s="337">
        <f>+C8+C15+C22+C29+C36+C47+C53+C58</f>
        <v>0</v>
      </c>
    </row>
    <row r="64" spans="1:3" s="117" customFormat="1" ht="12" customHeight="1" thickBot="1">
      <c r="A64" s="482" t="s">
        <v>466</v>
      </c>
      <c r="B64" s="326" t="s">
        <v>339</v>
      </c>
      <c r="C64" s="331">
        <f>SUM(C65:C67)</f>
        <v>0</v>
      </c>
    </row>
    <row r="65" spans="1:3" s="117" customFormat="1" ht="12" customHeight="1">
      <c r="A65" s="479" t="s">
        <v>372</v>
      </c>
      <c r="B65" s="461" t="s">
        <v>340</v>
      </c>
      <c r="C65" s="336"/>
    </row>
    <row r="66" spans="1:3" s="117" customFormat="1" ht="12" customHeight="1">
      <c r="A66" s="480" t="s">
        <v>381</v>
      </c>
      <c r="B66" s="462" t="s">
        <v>341</v>
      </c>
      <c r="C66" s="336"/>
    </row>
    <row r="67" spans="1:3" s="117" customFormat="1" ht="12" customHeight="1" thickBot="1">
      <c r="A67" s="481" t="s">
        <v>382</v>
      </c>
      <c r="B67" s="465" t="s">
        <v>342</v>
      </c>
      <c r="C67" s="336"/>
    </row>
    <row r="68" spans="1:3" s="117" customFormat="1" ht="12" customHeight="1" thickBot="1">
      <c r="A68" s="482" t="s">
        <v>343</v>
      </c>
      <c r="B68" s="326" t="s">
        <v>344</v>
      </c>
      <c r="C68" s="331">
        <f>SUM(C69:C72)</f>
        <v>0</v>
      </c>
    </row>
    <row r="69" spans="1:3" s="117" customFormat="1" ht="12" customHeight="1">
      <c r="A69" s="479" t="s">
        <v>162</v>
      </c>
      <c r="B69" s="461" t="s">
        <v>345</v>
      </c>
      <c r="C69" s="336"/>
    </row>
    <row r="70" spans="1:3" s="117" customFormat="1" ht="12" customHeight="1">
      <c r="A70" s="480" t="s">
        <v>163</v>
      </c>
      <c r="B70" s="462" t="s">
        <v>346</v>
      </c>
      <c r="C70" s="336"/>
    </row>
    <row r="71" spans="1:3" s="117" customFormat="1" ht="12" customHeight="1">
      <c r="A71" s="480" t="s">
        <v>373</v>
      </c>
      <c r="B71" s="462" t="s">
        <v>347</v>
      </c>
      <c r="C71" s="336"/>
    </row>
    <row r="72" spans="1:3" s="117" customFormat="1" ht="12" customHeight="1" thickBot="1">
      <c r="A72" s="481" t="s">
        <v>374</v>
      </c>
      <c r="B72" s="463" t="s">
        <v>348</v>
      </c>
      <c r="C72" s="336"/>
    </row>
    <row r="73" spans="1:3" s="117" customFormat="1" ht="12" customHeight="1" thickBot="1">
      <c r="A73" s="482" t="s">
        <v>349</v>
      </c>
      <c r="B73" s="326" t="s">
        <v>350</v>
      </c>
      <c r="C73" s="331">
        <f>SUM(C74:C75)</f>
        <v>0</v>
      </c>
    </row>
    <row r="74" spans="1:3" s="117" customFormat="1" ht="12" customHeight="1">
      <c r="A74" s="479" t="s">
        <v>375</v>
      </c>
      <c r="B74" s="461" t="s">
        <v>351</v>
      </c>
      <c r="C74" s="336"/>
    </row>
    <row r="75" spans="1:3" s="117" customFormat="1" ht="12" customHeight="1" thickBot="1">
      <c r="A75" s="481" t="s">
        <v>376</v>
      </c>
      <c r="B75" s="463" t="s">
        <v>352</v>
      </c>
      <c r="C75" s="336"/>
    </row>
    <row r="76" spans="1:3" s="116" customFormat="1" ht="12" customHeight="1" thickBot="1">
      <c r="A76" s="482" t="s">
        <v>353</v>
      </c>
      <c r="B76" s="326" t="s">
        <v>354</v>
      </c>
      <c r="C76" s="331">
        <f>SUM(C77:C79)</f>
        <v>0</v>
      </c>
    </row>
    <row r="77" spans="1:3" s="117" customFormat="1" ht="12" customHeight="1">
      <c r="A77" s="479" t="s">
        <v>377</v>
      </c>
      <c r="B77" s="461" t="s">
        <v>355</v>
      </c>
      <c r="C77" s="336"/>
    </row>
    <row r="78" spans="1:3" s="117" customFormat="1" ht="12" customHeight="1">
      <c r="A78" s="480" t="s">
        <v>378</v>
      </c>
      <c r="B78" s="462" t="s">
        <v>356</v>
      </c>
      <c r="C78" s="336"/>
    </row>
    <row r="79" spans="1:3" s="117" customFormat="1" ht="12" customHeight="1" thickBot="1">
      <c r="A79" s="481" t="s">
        <v>379</v>
      </c>
      <c r="B79" s="463" t="s">
        <v>357</v>
      </c>
      <c r="C79" s="336"/>
    </row>
    <row r="80" spans="1:3" s="117" customFormat="1" ht="12" customHeight="1" thickBot="1">
      <c r="A80" s="482" t="s">
        <v>358</v>
      </c>
      <c r="B80" s="326" t="s">
        <v>380</v>
      </c>
      <c r="C80" s="331">
        <f>SUM(C81:C84)</f>
        <v>0</v>
      </c>
    </row>
    <row r="81" spans="1:3" s="117" customFormat="1" ht="12" customHeight="1">
      <c r="A81" s="483" t="s">
        <v>359</v>
      </c>
      <c r="B81" s="461" t="s">
        <v>360</v>
      </c>
      <c r="C81" s="336"/>
    </row>
    <row r="82" spans="1:3" s="117" customFormat="1" ht="12" customHeight="1">
      <c r="A82" s="484" t="s">
        <v>361</v>
      </c>
      <c r="B82" s="462" t="s">
        <v>362</v>
      </c>
      <c r="C82" s="336"/>
    </row>
    <row r="83" spans="1:3" s="117" customFormat="1" ht="12" customHeight="1">
      <c r="A83" s="484" t="s">
        <v>363</v>
      </c>
      <c r="B83" s="462" t="s">
        <v>364</v>
      </c>
      <c r="C83" s="336"/>
    </row>
    <row r="84" spans="1:3" s="116" customFormat="1" ht="12" customHeight="1" thickBot="1">
      <c r="A84" s="485" t="s">
        <v>365</v>
      </c>
      <c r="B84" s="463" t="s">
        <v>366</v>
      </c>
      <c r="C84" s="336"/>
    </row>
    <row r="85" spans="1:3" s="116" customFormat="1" ht="12" customHeight="1" thickBot="1">
      <c r="A85" s="482" t="s">
        <v>367</v>
      </c>
      <c r="B85" s="326" t="s">
        <v>368</v>
      </c>
      <c r="C85" s="511"/>
    </row>
    <row r="86" spans="1:3" s="116" customFormat="1" ht="12" customHeight="1" thickBot="1">
      <c r="A86" s="482" t="s">
        <v>369</v>
      </c>
      <c r="B86" s="469" t="s">
        <v>370</v>
      </c>
      <c r="C86" s="337">
        <f>+C64+C68+C73+C76+C80+C85</f>
        <v>0</v>
      </c>
    </row>
    <row r="87" spans="1:3" s="116" customFormat="1" ht="12" customHeight="1" thickBot="1">
      <c r="A87" s="486" t="s">
        <v>383</v>
      </c>
      <c r="B87" s="471" t="s">
        <v>500</v>
      </c>
      <c r="C87" s="337">
        <f>+C63+C86</f>
        <v>0</v>
      </c>
    </row>
    <row r="88" spans="1:3" s="117" customFormat="1" ht="15" customHeight="1">
      <c r="A88" s="273"/>
      <c r="B88" s="274"/>
      <c r="C88" s="402"/>
    </row>
    <row r="89" spans="1:3" ht="13.5" thickBot="1">
      <c r="A89" s="487"/>
      <c r="B89" s="276"/>
      <c r="C89" s="403"/>
    </row>
    <row r="90" spans="1:3" s="77" customFormat="1" ht="16.5" customHeight="1" thickBot="1">
      <c r="A90" s="277"/>
      <c r="B90" s="278" t="s">
        <v>63</v>
      </c>
      <c r="C90" s="404"/>
    </row>
    <row r="91" spans="1:3" s="118" customFormat="1" ht="12" customHeight="1" thickBot="1">
      <c r="A91" s="453" t="s">
        <v>21</v>
      </c>
      <c r="B91" s="31" t="s">
        <v>386</v>
      </c>
      <c r="C91" s="330">
        <f>SUM(C92:C96)</f>
        <v>0</v>
      </c>
    </row>
    <row r="92" spans="1:3" ht="12" customHeight="1">
      <c r="A92" s="488" t="s">
        <v>109</v>
      </c>
      <c r="B92" s="10" t="s">
        <v>52</v>
      </c>
      <c r="C92" s="332"/>
    </row>
    <row r="93" spans="1:3" ht="12" customHeight="1">
      <c r="A93" s="480" t="s">
        <v>110</v>
      </c>
      <c r="B93" s="8" t="s">
        <v>194</v>
      </c>
      <c r="C93" s="333"/>
    </row>
    <row r="94" spans="1:3" ht="12" customHeight="1">
      <c r="A94" s="480" t="s">
        <v>111</v>
      </c>
      <c r="B94" s="8" t="s">
        <v>152</v>
      </c>
      <c r="C94" s="335"/>
    </row>
    <row r="95" spans="1:3" ht="12" customHeight="1">
      <c r="A95" s="480" t="s">
        <v>112</v>
      </c>
      <c r="B95" s="11" t="s">
        <v>195</v>
      </c>
      <c r="C95" s="335"/>
    </row>
    <row r="96" spans="1:3" ht="12" customHeight="1">
      <c r="A96" s="480" t="s">
        <v>123</v>
      </c>
      <c r="B96" s="19" t="s">
        <v>196</v>
      </c>
      <c r="C96" s="335"/>
    </row>
    <row r="97" spans="1:3" ht="12" customHeight="1">
      <c r="A97" s="480" t="s">
        <v>113</v>
      </c>
      <c r="B97" s="8" t="s">
        <v>387</v>
      </c>
      <c r="C97" s="335"/>
    </row>
    <row r="98" spans="1:3" ht="12" customHeight="1">
      <c r="A98" s="480" t="s">
        <v>114</v>
      </c>
      <c r="B98" s="164" t="s">
        <v>388</v>
      </c>
      <c r="C98" s="335"/>
    </row>
    <row r="99" spans="1:3" ht="12" customHeight="1">
      <c r="A99" s="480" t="s">
        <v>124</v>
      </c>
      <c r="B99" s="165" t="s">
        <v>389</v>
      </c>
      <c r="C99" s="335"/>
    </row>
    <row r="100" spans="1:3" ht="12" customHeight="1">
      <c r="A100" s="480" t="s">
        <v>125</v>
      </c>
      <c r="B100" s="165" t="s">
        <v>390</v>
      </c>
      <c r="C100" s="335"/>
    </row>
    <row r="101" spans="1:3" ht="12" customHeight="1">
      <c r="A101" s="480" t="s">
        <v>126</v>
      </c>
      <c r="B101" s="164" t="s">
        <v>391</v>
      </c>
      <c r="C101" s="335"/>
    </row>
    <row r="102" spans="1:3" ht="12" customHeight="1">
      <c r="A102" s="480" t="s">
        <v>127</v>
      </c>
      <c r="B102" s="164" t="s">
        <v>392</v>
      </c>
      <c r="C102" s="335"/>
    </row>
    <row r="103" spans="1:3" ht="12" customHeight="1">
      <c r="A103" s="480" t="s">
        <v>129</v>
      </c>
      <c r="B103" s="165" t="s">
        <v>393</v>
      </c>
      <c r="C103" s="335"/>
    </row>
    <row r="104" spans="1:3" ht="12" customHeight="1">
      <c r="A104" s="489" t="s">
        <v>197</v>
      </c>
      <c r="B104" s="166" t="s">
        <v>394</v>
      </c>
      <c r="C104" s="335"/>
    </row>
    <row r="105" spans="1:3" ht="12" customHeight="1">
      <c r="A105" s="480" t="s">
        <v>384</v>
      </c>
      <c r="B105" s="166" t="s">
        <v>395</v>
      </c>
      <c r="C105" s="335"/>
    </row>
    <row r="106" spans="1:3" ht="12" customHeight="1" thickBot="1">
      <c r="A106" s="490" t="s">
        <v>385</v>
      </c>
      <c r="B106" s="167" t="s">
        <v>396</v>
      </c>
      <c r="C106" s="339"/>
    </row>
    <row r="107" spans="1:3" ht="12" customHeight="1" thickBot="1">
      <c r="A107" s="37" t="s">
        <v>22</v>
      </c>
      <c r="B107" s="30" t="s">
        <v>397</v>
      </c>
      <c r="C107" s="331">
        <f>+C108+C110+C112</f>
        <v>0</v>
      </c>
    </row>
    <row r="108" spans="1:3" ht="12" customHeight="1">
      <c r="A108" s="479" t="s">
        <v>115</v>
      </c>
      <c r="B108" s="8" t="s">
        <v>243</v>
      </c>
      <c r="C108" s="334"/>
    </row>
    <row r="109" spans="1:3" ht="12" customHeight="1">
      <c r="A109" s="479" t="s">
        <v>116</v>
      </c>
      <c r="B109" s="12" t="s">
        <v>401</v>
      </c>
      <c r="C109" s="334"/>
    </row>
    <row r="110" spans="1:3" ht="12" customHeight="1">
      <c r="A110" s="479" t="s">
        <v>117</v>
      </c>
      <c r="B110" s="12" t="s">
        <v>198</v>
      </c>
      <c r="C110" s="333"/>
    </row>
    <row r="111" spans="1:3" ht="12" customHeight="1">
      <c r="A111" s="479" t="s">
        <v>118</v>
      </c>
      <c r="B111" s="12" t="s">
        <v>402</v>
      </c>
      <c r="C111" s="302"/>
    </row>
    <row r="112" spans="1:3" ht="12" customHeight="1">
      <c r="A112" s="479" t="s">
        <v>119</v>
      </c>
      <c r="B112" s="328" t="s">
        <v>246</v>
      </c>
      <c r="C112" s="302"/>
    </row>
    <row r="113" spans="1:3" ht="12" customHeight="1">
      <c r="A113" s="479" t="s">
        <v>128</v>
      </c>
      <c r="B113" s="327" t="s">
        <v>512</v>
      </c>
      <c r="C113" s="302"/>
    </row>
    <row r="114" spans="1:3" ht="12" customHeight="1">
      <c r="A114" s="479" t="s">
        <v>130</v>
      </c>
      <c r="B114" s="457" t="s">
        <v>407</v>
      </c>
      <c r="C114" s="302"/>
    </row>
    <row r="115" spans="1:3" ht="12" customHeight="1">
      <c r="A115" s="479" t="s">
        <v>199</v>
      </c>
      <c r="B115" s="165" t="s">
        <v>390</v>
      </c>
      <c r="C115" s="302"/>
    </row>
    <row r="116" spans="1:3" ht="12" customHeight="1">
      <c r="A116" s="479" t="s">
        <v>200</v>
      </c>
      <c r="B116" s="165" t="s">
        <v>406</v>
      </c>
      <c r="C116" s="302"/>
    </row>
    <row r="117" spans="1:3" ht="12" customHeight="1">
      <c r="A117" s="479" t="s">
        <v>201</v>
      </c>
      <c r="B117" s="165" t="s">
        <v>405</v>
      </c>
      <c r="C117" s="302"/>
    </row>
    <row r="118" spans="1:3" ht="12" customHeight="1">
      <c r="A118" s="479" t="s">
        <v>398</v>
      </c>
      <c r="B118" s="165" t="s">
        <v>393</v>
      </c>
      <c r="C118" s="302"/>
    </row>
    <row r="119" spans="1:3" ht="12" customHeight="1">
      <c r="A119" s="479" t="s">
        <v>399</v>
      </c>
      <c r="B119" s="165" t="s">
        <v>404</v>
      </c>
      <c r="C119" s="302"/>
    </row>
    <row r="120" spans="1:3" ht="12" customHeight="1" thickBot="1">
      <c r="A120" s="489" t="s">
        <v>400</v>
      </c>
      <c r="B120" s="165" t="s">
        <v>403</v>
      </c>
      <c r="C120" s="303"/>
    </row>
    <row r="121" spans="1:3" ht="12" customHeight="1" thickBot="1">
      <c r="A121" s="37" t="s">
        <v>23</v>
      </c>
      <c r="B121" s="153" t="s">
        <v>408</v>
      </c>
      <c r="C121" s="331">
        <f>+C122+C123</f>
        <v>0</v>
      </c>
    </row>
    <row r="122" spans="1:3" ht="12" customHeight="1">
      <c r="A122" s="479" t="s">
        <v>98</v>
      </c>
      <c r="B122" s="9" t="s">
        <v>65</v>
      </c>
      <c r="C122" s="334"/>
    </row>
    <row r="123" spans="1:3" ht="12" customHeight="1" thickBot="1">
      <c r="A123" s="481" t="s">
        <v>99</v>
      </c>
      <c r="B123" s="12" t="s">
        <v>66</v>
      </c>
      <c r="C123" s="335"/>
    </row>
    <row r="124" spans="1:3" ht="12" customHeight="1" thickBot="1">
      <c r="A124" s="37" t="s">
        <v>24</v>
      </c>
      <c r="B124" s="153" t="s">
        <v>409</v>
      </c>
      <c r="C124" s="331">
        <f>+C91+C107+C121</f>
        <v>0</v>
      </c>
    </row>
    <row r="125" spans="1:3" ht="12" customHeight="1" thickBot="1">
      <c r="A125" s="37" t="s">
        <v>25</v>
      </c>
      <c r="B125" s="153" t="s">
        <v>410</v>
      </c>
      <c r="C125" s="331">
        <f>+C126+C127+C128</f>
        <v>0</v>
      </c>
    </row>
    <row r="126" spans="1:3" s="118" customFormat="1" ht="12" customHeight="1">
      <c r="A126" s="479" t="s">
        <v>102</v>
      </c>
      <c r="B126" s="9" t="s">
        <v>411</v>
      </c>
      <c r="C126" s="302"/>
    </row>
    <row r="127" spans="1:3" ht="12" customHeight="1">
      <c r="A127" s="479" t="s">
        <v>103</v>
      </c>
      <c r="B127" s="9" t="s">
        <v>412</v>
      </c>
      <c r="C127" s="302"/>
    </row>
    <row r="128" spans="1:3" ht="12" customHeight="1" thickBot="1">
      <c r="A128" s="489" t="s">
        <v>104</v>
      </c>
      <c r="B128" s="7" t="s">
        <v>413</v>
      </c>
      <c r="C128" s="302"/>
    </row>
    <row r="129" spans="1:3" ht="12" customHeight="1" thickBot="1">
      <c r="A129" s="37" t="s">
        <v>26</v>
      </c>
      <c r="B129" s="153" t="s">
        <v>465</v>
      </c>
      <c r="C129" s="331">
        <f>+C130+C131+C132+C133</f>
        <v>0</v>
      </c>
    </row>
    <row r="130" spans="1:3" ht="12" customHeight="1">
      <c r="A130" s="479" t="s">
        <v>105</v>
      </c>
      <c r="B130" s="9" t="s">
        <v>414</v>
      </c>
      <c r="C130" s="302"/>
    </row>
    <row r="131" spans="1:3" ht="12" customHeight="1">
      <c r="A131" s="479" t="s">
        <v>106</v>
      </c>
      <c r="B131" s="9" t="s">
        <v>415</v>
      </c>
      <c r="C131" s="302"/>
    </row>
    <row r="132" spans="1:3" ht="12" customHeight="1">
      <c r="A132" s="479" t="s">
        <v>317</v>
      </c>
      <c r="B132" s="9" t="s">
        <v>416</v>
      </c>
      <c r="C132" s="302"/>
    </row>
    <row r="133" spans="1:3" s="118" customFormat="1" ht="12" customHeight="1" thickBot="1">
      <c r="A133" s="489" t="s">
        <v>318</v>
      </c>
      <c r="B133" s="7" t="s">
        <v>417</v>
      </c>
      <c r="C133" s="302"/>
    </row>
    <row r="134" spans="1:11" ht="12" customHeight="1" thickBot="1">
      <c r="A134" s="37" t="s">
        <v>27</v>
      </c>
      <c r="B134" s="153" t="s">
        <v>418</v>
      </c>
      <c r="C134" s="337">
        <f>+C135+C136+C137+C138</f>
        <v>0</v>
      </c>
      <c r="K134" s="285"/>
    </row>
    <row r="135" spans="1:3" ht="12.75">
      <c r="A135" s="479" t="s">
        <v>107</v>
      </c>
      <c r="B135" s="9" t="s">
        <v>419</v>
      </c>
      <c r="C135" s="302"/>
    </row>
    <row r="136" spans="1:3" ht="12" customHeight="1">
      <c r="A136" s="479" t="s">
        <v>108</v>
      </c>
      <c r="B136" s="9" t="s">
        <v>429</v>
      </c>
      <c r="C136" s="302"/>
    </row>
    <row r="137" spans="1:3" s="118" customFormat="1" ht="12" customHeight="1">
      <c r="A137" s="479" t="s">
        <v>330</v>
      </c>
      <c r="B137" s="9" t="s">
        <v>420</v>
      </c>
      <c r="C137" s="302"/>
    </row>
    <row r="138" spans="1:3" s="118" customFormat="1" ht="12" customHeight="1" thickBot="1">
      <c r="A138" s="489" t="s">
        <v>331</v>
      </c>
      <c r="B138" s="7" t="s">
        <v>421</v>
      </c>
      <c r="C138" s="302"/>
    </row>
    <row r="139" spans="1:3" s="118" customFormat="1" ht="12" customHeight="1" thickBot="1">
      <c r="A139" s="37" t="s">
        <v>28</v>
      </c>
      <c r="B139" s="153" t="s">
        <v>422</v>
      </c>
      <c r="C139" s="340">
        <f>+C140+C141+C142+C143</f>
        <v>0</v>
      </c>
    </row>
    <row r="140" spans="1:3" s="118" customFormat="1" ht="12" customHeight="1">
      <c r="A140" s="479" t="s">
        <v>192</v>
      </c>
      <c r="B140" s="9" t="s">
        <v>423</v>
      </c>
      <c r="C140" s="302"/>
    </row>
    <row r="141" spans="1:3" s="118" customFormat="1" ht="12" customHeight="1">
      <c r="A141" s="479" t="s">
        <v>193</v>
      </c>
      <c r="B141" s="9" t="s">
        <v>424</v>
      </c>
      <c r="C141" s="302"/>
    </row>
    <row r="142" spans="1:3" s="118" customFormat="1" ht="12" customHeight="1">
      <c r="A142" s="479" t="s">
        <v>245</v>
      </c>
      <c r="B142" s="9" t="s">
        <v>425</v>
      </c>
      <c r="C142" s="302"/>
    </row>
    <row r="143" spans="1:3" ht="12.75" customHeight="1" thickBot="1">
      <c r="A143" s="479" t="s">
        <v>333</v>
      </c>
      <c r="B143" s="9" t="s">
        <v>426</v>
      </c>
      <c r="C143" s="302"/>
    </row>
    <row r="144" spans="1:3" ht="12" customHeight="1" thickBot="1">
      <c r="A144" s="37" t="s">
        <v>29</v>
      </c>
      <c r="B144" s="153" t="s">
        <v>427</v>
      </c>
      <c r="C144" s="473">
        <f>+C125+C129+C134+C139</f>
        <v>0</v>
      </c>
    </row>
    <row r="145" spans="1:3" ht="15" customHeight="1" thickBot="1">
      <c r="A145" s="491" t="s">
        <v>30</v>
      </c>
      <c r="B145" s="423" t="s">
        <v>428</v>
      </c>
      <c r="C145" s="473">
        <f>+C124+C144</f>
        <v>0</v>
      </c>
    </row>
    <row r="146" spans="1:3" ht="13.5" thickBot="1">
      <c r="A146" s="431"/>
      <c r="B146" s="432"/>
      <c r="C146" s="433"/>
    </row>
    <row r="147" spans="1:3" ht="15" customHeight="1" thickBot="1">
      <c r="A147" s="282" t="s">
        <v>219</v>
      </c>
      <c r="B147" s="283"/>
      <c r="C147" s="150">
        <v>0</v>
      </c>
    </row>
    <row r="148" spans="1:3" ht="14.25" customHeight="1" thickBot="1">
      <c r="A148" s="282" t="s">
        <v>220</v>
      </c>
      <c r="B148" s="283"/>
      <c r="C148" s="150">
        <v>0</v>
      </c>
    </row>
  </sheetData>
  <sheetProtection formatCells="0" selectLockedCells="1" selectUnlockedCells="1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22">
      <selection activeCell="C2" sqref="C2"/>
    </sheetView>
  </sheetViews>
  <sheetFormatPr defaultColWidth="9.00390625" defaultRowHeight="12.75"/>
  <cols>
    <col min="1" max="1" width="13.875" style="280" customWidth="1"/>
    <col min="2" max="2" width="79.125" style="281" customWidth="1"/>
    <col min="3" max="3" width="25.00390625" style="281" customWidth="1"/>
    <col min="4" max="16384" width="9.375" style="281" customWidth="1"/>
  </cols>
  <sheetData>
    <row r="1" spans="1:3" s="260" customFormat="1" ht="21" customHeight="1" thickBot="1">
      <c r="A1" s="259"/>
      <c r="B1" s="261"/>
      <c r="C1" s="502" t="s">
        <v>570</v>
      </c>
    </row>
    <row r="2" spans="1:3" s="503" customFormat="1" ht="25.5" customHeight="1">
      <c r="A2" s="451" t="s">
        <v>217</v>
      </c>
      <c r="B2" s="392" t="s">
        <v>548</v>
      </c>
      <c r="C2" s="407" t="s">
        <v>68</v>
      </c>
    </row>
    <row r="3" spans="1:3" s="503" customFormat="1" ht="24.75" thickBot="1">
      <c r="A3" s="495" t="s">
        <v>216</v>
      </c>
      <c r="B3" s="393" t="s">
        <v>477</v>
      </c>
      <c r="C3" s="408" t="s">
        <v>57</v>
      </c>
    </row>
    <row r="4" spans="1:3" s="504" customFormat="1" ht="15.75" customHeight="1" thickBot="1">
      <c r="A4" s="263"/>
      <c r="B4" s="263"/>
      <c r="C4" s="264" t="s">
        <v>58</v>
      </c>
    </row>
    <row r="5" spans="1:3" ht="13.5" thickBot="1">
      <c r="A5" s="452" t="s">
        <v>218</v>
      </c>
      <c r="B5" s="265" t="s">
        <v>59</v>
      </c>
      <c r="C5" s="266" t="s">
        <v>60</v>
      </c>
    </row>
    <row r="6" spans="1:3" s="505" customFormat="1" ht="12.75" customHeight="1" thickBot="1">
      <c r="A6" s="227">
        <v>1</v>
      </c>
      <c r="B6" s="228">
        <v>2</v>
      </c>
      <c r="C6" s="229">
        <v>3</v>
      </c>
    </row>
    <row r="7" spans="1:3" s="505" customFormat="1" ht="15.75" customHeight="1" thickBot="1">
      <c r="A7" s="267"/>
      <c r="B7" s="268" t="s">
        <v>61</v>
      </c>
      <c r="C7" s="269"/>
    </row>
    <row r="8" spans="1:3" s="409" customFormat="1" ht="12" customHeight="1" thickBot="1">
      <c r="A8" s="227" t="s">
        <v>21</v>
      </c>
      <c r="B8" s="270" t="s">
        <v>478</v>
      </c>
      <c r="C8" s="351">
        <f>SUM(C9:C18)</f>
        <v>5399</v>
      </c>
    </row>
    <row r="9" spans="1:3" s="409" customFormat="1" ht="12" customHeight="1">
      <c r="A9" s="496" t="s">
        <v>109</v>
      </c>
      <c r="B9" s="10" t="s">
        <v>306</v>
      </c>
      <c r="C9" s="398"/>
    </row>
    <row r="10" spans="1:3" s="409" customFormat="1" ht="12" customHeight="1">
      <c r="A10" s="497" t="s">
        <v>110</v>
      </c>
      <c r="B10" s="8" t="s">
        <v>307</v>
      </c>
      <c r="C10" s="349"/>
    </row>
    <row r="11" spans="1:3" s="409" customFormat="1" ht="12" customHeight="1">
      <c r="A11" s="497" t="s">
        <v>111</v>
      </c>
      <c r="B11" s="8" t="s">
        <v>308</v>
      </c>
      <c r="C11" s="349"/>
    </row>
    <row r="12" spans="1:3" s="409" customFormat="1" ht="12" customHeight="1">
      <c r="A12" s="497" t="s">
        <v>112</v>
      </c>
      <c r="B12" s="8" t="s">
        <v>309</v>
      </c>
      <c r="C12" s="349"/>
    </row>
    <row r="13" spans="1:3" s="409" customFormat="1" ht="12" customHeight="1">
      <c r="A13" s="497" t="s">
        <v>161</v>
      </c>
      <c r="B13" s="8" t="s">
        <v>310</v>
      </c>
      <c r="C13" s="349">
        <v>5399</v>
      </c>
    </row>
    <row r="14" spans="1:3" s="409" customFormat="1" ht="12" customHeight="1">
      <c r="A14" s="497" t="s">
        <v>113</v>
      </c>
      <c r="B14" s="8" t="s">
        <v>479</v>
      </c>
      <c r="C14" s="349"/>
    </row>
    <row r="15" spans="1:3" s="409" customFormat="1" ht="12" customHeight="1">
      <c r="A15" s="497" t="s">
        <v>114</v>
      </c>
      <c r="B15" s="7" t="s">
        <v>480</v>
      </c>
      <c r="C15" s="349"/>
    </row>
    <row r="16" spans="1:3" s="409" customFormat="1" ht="12" customHeight="1">
      <c r="A16" s="497" t="s">
        <v>124</v>
      </c>
      <c r="B16" s="8" t="s">
        <v>313</v>
      </c>
      <c r="C16" s="399"/>
    </row>
    <row r="17" spans="1:3" s="506" customFormat="1" ht="12" customHeight="1">
      <c r="A17" s="497" t="s">
        <v>125</v>
      </c>
      <c r="B17" s="8" t="s">
        <v>314</v>
      </c>
      <c r="C17" s="349"/>
    </row>
    <row r="18" spans="1:3" s="506" customFormat="1" ht="12" customHeight="1" thickBot="1">
      <c r="A18" s="497" t="s">
        <v>126</v>
      </c>
      <c r="B18" s="7" t="s">
        <v>315</v>
      </c>
      <c r="C18" s="350"/>
    </row>
    <row r="19" spans="1:3" s="409" customFormat="1" ht="12" customHeight="1" thickBot="1">
      <c r="A19" s="227" t="s">
        <v>22</v>
      </c>
      <c r="B19" s="270" t="s">
        <v>481</v>
      </c>
      <c r="C19" s="351">
        <f>SUM(C20:C22)</f>
        <v>0</v>
      </c>
    </row>
    <row r="20" spans="1:3" s="506" customFormat="1" ht="12" customHeight="1">
      <c r="A20" s="497" t="s">
        <v>115</v>
      </c>
      <c r="B20" s="9" t="s">
        <v>281</v>
      </c>
      <c r="C20" s="349"/>
    </row>
    <row r="21" spans="1:3" s="506" customFormat="1" ht="12" customHeight="1">
      <c r="A21" s="497" t="s">
        <v>116</v>
      </c>
      <c r="B21" s="8" t="s">
        <v>482</v>
      </c>
      <c r="C21" s="349"/>
    </row>
    <row r="22" spans="1:3" s="506" customFormat="1" ht="12" customHeight="1">
      <c r="A22" s="497" t="s">
        <v>117</v>
      </c>
      <c r="B22" s="8" t="s">
        <v>483</v>
      </c>
      <c r="C22" s="349"/>
    </row>
    <row r="23" spans="1:3" s="506" customFormat="1" ht="12" customHeight="1" thickBot="1">
      <c r="A23" s="497" t="s">
        <v>118</v>
      </c>
      <c r="B23" s="8" t="s">
        <v>2</v>
      </c>
      <c r="C23" s="349"/>
    </row>
    <row r="24" spans="1:3" s="506" customFormat="1" ht="12" customHeight="1" thickBot="1">
      <c r="A24" s="235" t="s">
        <v>23</v>
      </c>
      <c r="B24" s="153" t="s">
        <v>185</v>
      </c>
      <c r="C24" s="378"/>
    </row>
    <row r="25" spans="1:3" s="506" customFormat="1" ht="12" customHeight="1" thickBot="1">
      <c r="A25" s="235" t="s">
        <v>24</v>
      </c>
      <c r="B25" s="153" t="s">
        <v>484</v>
      </c>
      <c r="C25" s="351">
        <f>+C26+C27</f>
        <v>0</v>
      </c>
    </row>
    <row r="26" spans="1:3" s="506" customFormat="1" ht="12" customHeight="1">
      <c r="A26" s="498" t="s">
        <v>291</v>
      </c>
      <c r="B26" s="499" t="s">
        <v>482</v>
      </c>
      <c r="C26" s="96"/>
    </row>
    <row r="27" spans="1:3" s="506" customFormat="1" ht="12" customHeight="1">
      <c r="A27" s="498" t="s">
        <v>294</v>
      </c>
      <c r="B27" s="500" t="s">
        <v>485</v>
      </c>
      <c r="C27" s="352"/>
    </row>
    <row r="28" spans="1:3" s="506" customFormat="1" ht="12" customHeight="1" thickBot="1">
      <c r="A28" s="497" t="s">
        <v>295</v>
      </c>
      <c r="B28" s="501" t="s">
        <v>486</v>
      </c>
      <c r="C28" s="103"/>
    </row>
    <row r="29" spans="1:3" s="506" customFormat="1" ht="12" customHeight="1" thickBot="1">
      <c r="A29" s="235" t="s">
        <v>25</v>
      </c>
      <c r="B29" s="153" t="s">
        <v>487</v>
      </c>
      <c r="C29" s="351">
        <f>+C30+C31+C32</f>
        <v>0</v>
      </c>
    </row>
    <row r="30" spans="1:3" s="506" customFormat="1" ht="12" customHeight="1">
      <c r="A30" s="498" t="s">
        <v>102</v>
      </c>
      <c r="B30" s="499" t="s">
        <v>320</v>
      </c>
      <c r="C30" s="96"/>
    </row>
    <row r="31" spans="1:3" s="506" customFormat="1" ht="12" customHeight="1">
      <c r="A31" s="498" t="s">
        <v>103</v>
      </c>
      <c r="B31" s="500" t="s">
        <v>321</v>
      </c>
      <c r="C31" s="352"/>
    </row>
    <row r="32" spans="1:3" s="506" customFormat="1" ht="12" customHeight="1" thickBot="1">
      <c r="A32" s="497" t="s">
        <v>104</v>
      </c>
      <c r="B32" s="163" t="s">
        <v>322</v>
      </c>
      <c r="C32" s="103"/>
    </row>
    <row r="33" spans="1:3" s="409" customFormat="1" ht="12" customHeight="1" thickBot="1">
      <c r="A33" s="235" t="s">
        <v>26</v>
      </c>
      <c r="B33" s="153" t="s">
        <v>435</v>
      </c>
      <c r="C33" s="378"/>
    </row>
    <row r="34" spans="1:3" s="409" customFormat="1" ht="12" customHeight="1" thickBot="1">
      <c r="A34" s="235" t="s">
        <v>27</v>
      </c>
      <c r="B34" s="153" t="s">
        <v>488</v>
      </c>
      <c r="C34" s="400"/>
    </row>
    <row r="35" spans="1:3" s="409" customFormat="1" ht="12" customHeight="1" thickBot="1">
      <c r="A35" s="227" t="s">
        <v>28</v>
      </c>
      <c r="B35" s="153" t="s">
        <v>489</v>
      </c>
      <c r="C35" s="401">
        <f>+C8+C19+C24+C25+C29+C33+C34</f>
        <v>5399</v>
      </c>
    </row>
    <row r="36" spans="1:3" s="409" customFormat="1" ht="12" customHeight="1" thickBot="1">
      <c r="A36" s="271" t="s">
        <v>29</v>
      </c>
      <c r="B36" s="153" t="s">
        <v>490</v>
      </c>
      <c r="C36" s="401">
        <f>+C37+C38+C39</f>
        <v>42045</v>
      </c>
    </row>
    <row r="37" spans="1:3" s="409" customFormat="1" ht="12" customHeight="1">
      <c r="A37" s="498" t="s">
        <v>491</v>
      </c>
      <c r="B37" s="499" t="s">
        <v>253</v>
      </c>
      <c r="C37" s="96"/>
    </row>
    <row r="38" spans="1:3" s="409" customFormat="1" ht="12" customHeight="1">
      <c r="A38" s="498" t="s">
        <v>492</v>
      </c>
      <c r="B38" s="500" t="s">
        <v>3</v>
      </c>
      <c r="C38" s="352"/>
    </row>
    <row r="39" spans="1:3" s="506" customFormat="1" ht="12" customHeight="1" thickBot="1">
      <c r="A39" s="497" t="s">
        <v>493</v>
      </c>
      <c r="B39" s="163" t="s">
        <v>494</v>
      </c>
      <c r="C39" s="103">
        <v>42045</v>
      </c>
    </row>
    <row r="40" spans="1:3" s="506" customFormat="1" ht="15" customHeight="1" thickBot="1">
      <c r="A40" s="271" t="s">
        <v>30</v>
      </c>
      <c r="B40" s="272" t="s">
        <v>495</v>
      </c>
      <c r="C40" s="404">
        <f>+C35+C36</f>
        <v>47444</v>
      </c>
    </row>
    <row r="41" spans="1:3" s="506" customFormat="1" ht="15" customHeight="1">
      <c r="A41" s="273"/>
      <c r="B41" s="274"/>
      <c r="C41" s="402"/>
    </row>
    <row r="42" spans="1:3" ht="13.5" thickBot="1">
      <c r="A42" s="275"/>
      <c r="B42" s="276"/>
      <c r="C42" s="403"/>
    </row>
    <row r="43" spans="1:3" s="505" customFormat="1" ht="16.5" customHeight="1" thickBot="1">
      <c r="A43" s="277"/>
      <c r="B43" s="278" t="s">
        <v>63</v>
      </c>
      <c r="C43" s="404"/>
    </row>
    <row r="44" spans="1:3" s="507" customFormat="1" ht="12" customHeight="1" thickBot="1">
      <c r="A44" s="235" t="s">
        <v>21</v>
      </c>
      <c r="B44" s="153" t="s">
        <v>496</v>
      </c>
      <c r="C44" s="351">
        <f>SUM(C45:C49)</f>
        <v>47444</v>
      </c>
    </row>
    <row r="45" spans="1:3" ht="12" customHeight="1">
      <c r="A45" s="497" t="s">
        <v>109</v>
      </c>
      <c r="B45" s="9" t="s">
        <v>52</v>
      </c>
      <c r="C45" s="96">
        <v>25814</v>
      </c>
    </row>
    <row r="46" spans="1:3" ht="12" customHeight="1">
      <c r="A46" s="497" t="s">
        <v>110</v>
      </c>
      <c r="B46" s="8" t="s">
        <v>194</v>
      </c>
      <c r="C46" s="99">
        <v>7008</v>
      </c>
    </row>
    <row r="47" spans="1:3" ht="12" customHeight="1">
      <c r="A47" s="497" t="s">
        <v>111</v>
      </c>
      <c r="B47" s="8" t="s">
        <v>152</v>
      </c>
      <c r="C47" s="99">
        <v>14622</v>
      </c>
    </row>
    <row r="48" spans="1:3" ht="12" customHeight="1">
      <c r="A48" s="497" t="s">
        <v>112</v>
      </c>
      <c r="B48" s="8" t="s">
        <v>195</v>
      </c>
      <c r="C48" s="99"/>
    </row>
    <row r="49" spans="1:3" ht="12" customHeight="1" thickBot="1">
      <c r="A49" s="497" t="s">
        <v>161</v>
      </c>
      <c r="B49" s="8" t="s">
        <v>196</v>
      </c>
      <c r="C49" s="99"/>
    </row>
    <row r="50" spans="1:3" ht="12" customHeight="1" thickBot="1">
      <c r="A50" s="235" t="s">
        <v>22</v>
      </c>
      <c r="B50" s="153" t="s">
        <v>497</v>
      </c>
      <c r="C50" s="351">
        <f>SUM(C51:C53)</f>
        <v>0</v>
      </c>
    </row>
    <row r="51" spans="1:3" s="507" customFormat="1" ht="12" customHeight="1">
      <c r="A51" s="497" t="s">
        <v>115</v>
      </c>
      <c r="B51" s="9" t="s">
        <v>243</v>
      </c>
      <c r="C51" s="96"/>
    </row>
    <row r="52" spans="1:3" ht="12" customHeight="1">
      <c r="A52" s="497" t="s">
        <v>116</v>
      </c>
      <c r="B52" s="8" t="s">
        <v>198</v>
      </c>
      <c r="C52" s="99"/>
    </row>
    <row r="53" spans="1:3" ht="12" customHeight="1">
      <c r="A53" s="497" t="s">
        <v>117</v>
      </c>
      <c r="B53" s="8" t="s">
        <v>64</v>
      </c>
      <c r="C53" s="99"/>
    </row>
    <row r="54" spans="1:3" ht="12" customHeight="1" thickBot="1">
      <c r="A54" s="497" t="s">
        <v>118</v>
      </c>
      <c r="B54" s="8" t="s">
        <v>4</v>
      </c>
      <c r="C54" s="99"/>
    </row>
    <row r="55" spans="1:3" ht="15" customHeight="1" thickBot="1">
      <c r="A55" s="235" t="s">
        <v>23</v>
      </c>
      <c r="B55" s="279" t="s">
        <v>498</v>
      </c>
      <c r="C55" s="405">
        <f>+C44+C50</f>
        <v>47444</v>
      </c>
    </row>
    <row r="56" ht="13.5" thickBot="1">
      <c r="C56" s="406"/>
    </row>
    <row r="57" spans="1:3" ht="15" customHeight="1" thickBot="1">
      <c r="A57" s="282" t="s">
        <v>219</v>
      </c>
      <c r="B57" s="283"/>
      <c r="C57" s="150">
        <v>10</v>
      </c>
    </row>
    <row r="58" spans="1:3" ht="14.25" customHeight="1" thickBot="1">
      <c r="A58" s="282" t="s">
        <v>220</v>
      </c>
      <c r="B58" s="283"/>
      <c r="C58" s="15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6">
      <selection activeCell="C2" sqref="C2"/>
    </sheetView>
  </sheetViews>
  <sheetFormatPr defaultColWidth="9.00390625" defaultRowHeight="12.75"/>
  <cols>
    <col min="1" max="1" width="13.875" style="280" customWidth="1"/>
    <col min="2" max="2" width="79.125" style="281" customWidth="1"/>
    <col min="3" max="3" width="25.00390625" style="281" customWidth="1"/>
    <col min="4" max="16384" width="9.375" style="281" customWidth="1"/>
  </cols>
  <sheetData>
    <row r="1" spans="1:3" s="260" customFormat="1" ht="21" customHeight="1" thickBot="1">
      <c r="A1" s="259"/>
      <c r="B1" s="261"/>
      <c r="C1" s="502" t="s">
        <v>571</v>
      </c>
    </row>
    <row r="2" spans="1:3" s="503" customFormat="1" ht="25.5" customHeight="1">
      <c r="A2" s="451" t="s">
        <v>217</v>
      </c>
      <c r="B2" s="392" t="s">
        <v>548</v>
      </c>
      <c r="C2" s="407" t="s">
        <v>68</v>
      </c>
    </row>
    <row r="3" spans="1:3" s="503" customFormat="1" ht="24.75" thickBot="1">
      <c r="A3" s="495" t="s">
        <v>216</v>
      </c>
      <c r="B3" s="393" t="s">
        <v>501</v>
      </c>
      <c r="C3" s="408" t="s">
        <v>67</v>
      </c>
    </row>
    <row r="4" spans="1:3" s="504" customFormat="1" ht="15.75" customHeight="1" thickBot="1">
      <c r="A4" s="263"/>
      <c r="B4" s="263"/>
      <c r="C4" s="264" t="s">
        <v>58</v>
      </c>
    </row>
    <row r="5" spans="1:3" ht="13.5" thickBot="1">
      <c r="A5" s="452" t="s">
        <v>218</v>
      </c>
      <c r="B5" s="265" t="s">
        <v>59</v>
      </c>
      <c r="C5" s="266" t="s">
        <v>60</v>
      </c>
    </row>
    <row r="6" spans="1:3" s="505" customFormat="1" ht="12.75" customHeight="1" thickBot="1">
      <c r="A6" s="227">
        <v>1</v>
      </c>
      <c r="B6" s="228">
        <v>2</v>
      </c>
      <c r="C6" s="229">
        <v>3</v>
      </c>
    </row>
    <row r="7" spans="1:3" s="505" customFormat="1" ht="15.75" customHeight="1" thickBot="1">
      <c r="A7" s="267"/>
      <c r="B7" s="268" t="s">
        <v>61</v>
      </c>
      <c r="C7" s="269"/>
    </row>
    <row r="8" spans="1:3" s="409" customFormat="1" ht="12" customHeight="1" thickBot="1">
      <c r="A8" s="227" t="s">
        <v>21</v>
      </c>
      <c r="B8" s="270" t="s">
        <v>478</v>
      </c>
      <c r="C8" s="351">
        <f>SUM(C9:C18)</f>
        <v>5399</v>
      </c>
    </row>
    <row r="9" spans="1:3" s="409" customFormat="1" ht="12" customHeight="1">
      <c r="A9" s="496" t="s">
        <v>109</v>
      </c>
      <c r="B9" s="10" t="s">
        <v>306</v>
      </c>
      <c r="C9" s="398"/>
    </row>
    <row r="10" spans="1:3" s="409" customFormat="1" ht="12" customHeight="1">
      <c r="A10" s="497" t="s">
        <v>110</v>
      </c>
      <c r="B10" s="8" t="s">
        <v>307</v>
      </c>
      <c r="C10" s="349"/>
    </row>
    <row r="11" spans="1:3" s="409" customFormat="1" ht="12" customHeight="1">
      <c r="A11" s="497" t="s">
        <v>111</v>
      </c>
      <c r="B11" s="8" t="s">
        <v>308</v>
      </c>
      <c r="C11" s="349"/>
    </row>
    <row r="12" spans="1:3" s="409" customFormat="1" ht="12" customHeight="1">
      <c r="A12" s="497" t="s">
        <v>112</v>
      </c>
      <c r="B12" s="8" t="s">
        <v>309</v>
      </c>
      <c r="C12" s="349"/>
    </row>
    <row r="13" spans="1:3" s="409" customFormat="1" ht="12" customHeight="1">
      <c r="A13" s="497" t="s">
        <v>161</v>
      </c>
      <c r="B13" s="8" t="s">
        <v>310</v>
      </c>
      <c r="C13" s="349">
        <v>5399</v>
      </c>
    </row>
    <row r="14" spans="1:3" s="409" customFormat="1" ht="12" customHeight="1">
      <c r="A14" s="497" t="s">
        <v>113</v>
      </c>
      <c r="B14" s="8" t="s">
        <v>479</v>
      </c>
      <c r="C14" s="349"/>
    </row>
    <row r="15" spans="1:3" s="409" customFormat="1" ht="12" customHeight="1">
      <c r="A15" s="497" t="s">
        <v>114</v>
      </c>
      <c r="B15" s="7" t="s">
        <v>480</v>
      </c>
      <c r="C15" s="349"/>
    </row>
    <row r="16" spans="1:3" s="409" customFormat="1" ht="12" customHeight="1">
      <c r="A16" s="497" t="s">
        <v>124</v>
      </c>
      <c r="B16" s="8" t="s">
        <v>313</v>
      </c>
      <c r="C16" s="399"/>
    </row>
    <row r="17" spans="1:3" s="506" customFormat="1" ht="12" customHeight="1">
      <c r="A17" s="497" t="s">
        <v>125</v>
      </c>
      <c r="B17" s="8" t="s">
        <v>314</v>
      </c>
      <c r="C17" s="349"/>
    </row>
    <row r="18" spans="1:3" s="506" customFormat="1" ht="12" customHeight="1" thickBot="1">
      <c r="A18" s="497" t="s">
        <v>126</v>
      </c>
      <c r="B18" s="7" t="s">
        <v>315</v>
      </c>
      <c r="C18" s="350"/>
    </row>
    <row r="19" spans="1:3" s="409" customFormat="1" ht="12" customHeight="1" thickBot="1">
      <c r="A19" s="227" t="s">
        <v>22</v>
      </c>
      <c r="B19" s="270" t="s">
        <v>481</v>
      </c>
      <c r="C19" s="351">
        <f>SUM(C20:C22)</f>
        <v>0</v>
      </c>
    </row>
    <row r="20" spans="1:3" s="506" customFormat="1" ht="12" customHeight="1">
      <c r="A20" s="497" t="s">
        <v>115</v>
      </c>
      <c r="B20" s="9" t="s">
        <v>281</v>
      </c>
      <c r="C20" s="349"/>
    </row>
    <row r="21" spans="1:3" s="506" customFormat="1" ht="12" customHeight="1">
      <c r="A21" s="497" t="s">
        <v>116</v>
      </c>
      <c r="B21" s="8" t="s">
        <v>482</v>
      </c>
      <c r="C21" s="349"/>
    </row>
    <row r="22" spans="1:3" s="506" customFormat="1" ht="12" customHeight="1">
      <c r="A22" s="497" t="s">
        <v>117</v>
      </c>
      <c r="B22" s="8" t="s">
        <v>483</v>
      </c>
      <c r="C22" s="349"/>
    </row>
    <row r="23" spans="1:3" s="506" customFormat="1" ht="12" customHeight="1" thickBot="1">
      <c r="A23" s="497" t="s">
        <v>118</v>
      </c>
      <c r="B23" s="8" t="s">
        <v>2</v>
      </c>
      <c r="C23" s="349"/>
    </row>
    <row r="24" spans="1:3" s="506" customFormat="1" ht="12" customHeight="1" thickBot="1">
      <c r="A24" s="235" t="s">
        <v>23</v>
      </c>
      <c r="B24" s="153" t="s">
        <v>185</v>
      </c>
      <c r="C24" s="378"/>
    </row>
    <row r="25" spans="1:3" s="506" customFormat="1" ht="12" customHeight="1" thickBot="1">
      <c r="A25" s="235" t="s">
        <v>24</v>
      </c>
      <c r="B25" s="153" t="s">
        <v>484</v>
      </c>
      <c r="C25" s="351">
        <f>+C26+C27</f>
        <v>0</v>
      </c>
    </row>
    <row r="26" spans="1:3" s="506" customFormat="1" ht="12" customHeight="1">
      <c r="A26" s="498" t="s">
        <v>291</v>
      </c>
      <c r="B26" s="499" t="s">
        <v>482</v>
      </c>
      <c r="C26" s="96"/>
    </row>
    <row r="27" spans="1:3" s="506" customFormat="1" ht="12" customHeight="1">
      <c r="A27" s="498" t="s">
        <v>294</v>
      </c>
      <c r="B27" s="500" t="s">
        <v>485</v>
      </c>
      <c r="C27" s="352"/>
    </row>
    <row r="28" spans="1:3" s="506" customFormat="1" ht="12" customHeight="1" thickBot="1">
      <c r="A28" s="497" t="s">
        <v>295</v>
      </c>
      <c r="B28" s="501" t="s">
        <v>486</v>
      </c>
      <c r="C28" s="103"/>
    </row>
    <row r="29" spans="1:3" s="506" customFormat="1" ht="12" customHeight="1" thickBot="1">
      <c r="A29" s="235" t="s">
        <v>25</v>
      </c>
      <c r="B29" s="153" t="s">
        <v>487</v>
      </c>
      <c r="C29" s="351">
        <f>+C30+C31+C32</f>
        <v>0</v>
      </c>
    </row>
    <row r="30" spans="1:3" s="506" customFormat="1" ht="12" customHeight="1">
      <c r="A30" s="498" t="s">
        <v>102</v>
      </c>
      <c r="B30" s="499" t="s">
        <v>320</v>
      </c>
      <c r="C30" s="96"/>
    </row>
    <row r="31" spans="1:3" s="506" customFormat="1" ht="12" customHeight="1">
      <c r="A31" s="498" t="s">
        <v>103</v>
      </c>
      <c r="B31" s="500" t="s">
        <v>321</v>
      </c>
      <c r="C31" s="352"/>
    </row>
    <row r="32" spans="1:3" s="506" customFormat="1" ht="12" customHeight="1" thickBot="1">
      <c r="A32" s="497" t="s">
        <v>104</v>
      </c>
      <c r="B32" s="163" t="s">
        <v>322</v>
      </c>
      <c r="C32" s="103"/>
    </row>
    <row r="33" spans="1:3" s="409" customFormat="1" ht="12" customHeight="1" thickBot="1">
      <c r="A33" s="235" t="s">
        <v>26</v>
      </c>
      <c r="B33" s="153" t="s">
        <v>435</v>
      </c>
      <c r="C33" s="378"/>
    </row>
    <row r="34" spans="1:3" s="409" customFormat="1" ht="12" customHeight="1" thickBot="1">
      <c r="A34" s="235" t="s">
        <v>27</v>
      </c>
      <c r="B34" s="153" t="s">
        <v>488</v>
      </c>
      <c r="C34" s="400"/>
    </row>
    <row r="35" spans="1:3" s="409" customFormat="1" ht="12" customHeight="1" thickBot="1">
      <c r="A35" s="227" t="s">
        <v>28</v>
      </c>
      <c r="B35" s="153" t="s">
        <v>489</v>
      </c>
      <c r="C35" s="401">
        <f>+C8+C19+C24+C25+C29+C33+C34</f>
        <v>5399</v>
      </c>
    </row>
    <row r="36" spans="1:3" s="409" customFormat="1" ht="12" customHeight="1" thickBot="1">
      <c r="A36" s="271" t="s">
        <v>29</v>
      </c>
      <c r="B36" s="153" t="s">
        <v>490</v>
      </c>
      <c r="C36" s="401">
        <f>+C37+C38+C39</f>
        <v>42045</v>
      </c>
    </row>
    <row r="37" spans="1:3" s="409" customFormat="1" ht="12" customHeight="1">
      <c r="A37" s="498" t="s">
        <v>491</v>
      </c>
      <c r="B37" s="499" t="s">
        <v>253</v>
      </c>
      <c r="C37" s="96"/>
    </row>
    <row r="38" spans="1:3" s="409" customFormat="1" ht="12" customHeight="1">
      <c r="A38" s="498" t="s">
        <v>492</v>
      </c>
      <c r="B38" s="500" t="s">
        <v>3</v>
      </c>
      <c r="C38" s="352"/>
    </row>
    <row r="39" spans="1:3" s="506" customFormat="1" ht="12" customHeight="1" thickBot="1">
      <c r="A39" s="497" t="s">
        <v>493</v>
      </c>
      <c r="B39" s="163" t="s">
        <v>494</v>
      </c>
      <c r="C39" s="103">
        <v>42045</v>
      </c>
    </row>
    <row r="40" spans="1:3" s="506" customFormat="1" ht="15" customHeight="1" thickBot="1">
      <c r="A40" s="271" t="s">
        <v>30</v>
      </c>
      <c r="B40" s="272" t="s">
        <v>495</v>
      </c>
      <c r="C40" s="404">
        <f>+C35+C36</f>
        <v>47444</v>
      </c>
    </row>
    <row r="41" spans="1:3" s="506" customFormat="1" ht="15" customHeight="1">
      <c r="A41" s="273"/>
      <c r="B41" s="274"/>
      <c r="C41" s="402"/>
    </row>
    <row r="42" spans="1:3" ht="13.5" thickBot="1">
      <c r="A42" s="275"/>
      <c r="B42" s="276"/>
      <c r="C42" s="403"/>
    </row>
    <row r="43" spans="1:3" s="505" customFormat="1" ht="16.5" customHeight="1" thickBot="1">
      <c r="A43" s="277"/>
      <c r="B43" s="278" t="s">
        <v>63</v>
      </c>
      <c r="C43" s="404"/>
    </row>
    <row r="44" spans="1:3" s="507" customFormat="1" ht="12" customHeight="1" thickBot="1">
      <c r="A44" s="235" t="s">
        <v>21</v>
      </c>
      <c r="B44" s="153" t="s">
        <v>496</v>
      </c>
      <c r="C44" s="351">
        <f>SUM(C45:C49)</f>
        <v>47444</v>
      </c>
    </row>
    <row r="45" spans="1:3" ht="12" customHeight="1">
      <c r="A45" s="497" t="s">
        <v>109</v>
      </c>
      <c r="B45" s="9" t="s">
        <v>52</v>
      </c>
      <c r="C45" s="96">
        <v>25814</v>
      </c>
    </row>
    <row r="46" spans="1:3" ht="12" customHeight="1">
      <c r="A46" s="497" t="s">
        <v>110</v>
      </c>
      <c r="B46" s="8" t="s">
        <v>194</v>
      </c>
      <c r="C46" s="99">
        <v>7008</v>
      </c>
    </row>
    <row r="47" spans="1:3" ht="12" customHeight="1">
      <c r="A47" s="497" t="s">
        <v>111</v>
      </c>
      <c r="B47" s="8" t="s">
        <v>152</v>
      </c>
      <c r="C47" s="99">
        <v>14622</v>
      </c>
    </row>
    <row r="48" spans="1:3" ht="12" customHeight="1">
      <c r="A48" s="497" t="s">
        <v>112</v>
      </c>
      <c r="B48" s="8" t="s">
        <v>195</v>
      </c>
      <c r="C48" s="99"/>
    </row>
    <row r="49" spans="1:3" ht="12" customHeight="1" thickBot="1">
      <c r="A49" s="497" t="s">
        <v>161</v>
      </c>
      <c r="B49" s="8" t="s">
        <v>196</v>
      </c>
      <c r="C49" s="99"/>
    </row>
    <row r="50" spans="1:3" ht="12" customHeight="1" thickBot="1">
      <c r="A50" s="235" t="s">
        <v>22</v>
      </c>
      <c r="B50" s="153" t="s">
        <v>497</v>
      </c>
      <c r="C50" s="351">
        <f>SUM(C51:C53)</f>
        <v>0</v>
      </c>
    </row>
    <row r="51" spans="1:3" s="507" customFormat="1" ht="12" customHeight="1">
      <c r="A51" s="497" t="s">
        <v>115</v>
      </c>
      <c r="B51" s="9" t="s">
        <v>243</v>
      </c>
      <c r="C51" s="96"/>
    </row>
    <row r="52" spans="1:3" ht="12" customHeight="1">
      <c r="A52" s="497" t="s">
        <v>116</v>
      </c>
      <c r="B52" s="8" t="s">
        <v>198</v>
      </c>
      <c r="C52" s="99"/>
    </row>
    <row r="53" spans="1:3" ht="12" customHeight="1">
      <c r="A53" s="497" t="s">
        <v>117</v>
      </c>
      <c r="B53" s="8" t="s">
        <v>64</v>
      </c>
      <c r="C53" s="99"/>
    </row>
    <row r="54" spans="1:3" ht="12" customHeight="1" thickBot="1">
      <c r="A54" s="497" t="s">
        <v>118</v>
      </c>
      <c r="B54" s="8" t="s">
        <v>4</v>
      </c>
      <c r="C54" s="99"/>
    </row>
    <row r="55" spans="1:3" ht="15" customHeight="1" thickBot="1">
      <c r="A55" s="235" t="s">
        <v>23</v>
      </c>
      <c r="B55" s="279" t="s">
        <v>498</v>
      </c>
      <c r="C55" s="405">
        <f>+C44+C50</f>
        <v>47444</v>
      </c>
    </row>
    <row r="56" ht="13.5" thickBot="1">
      <c r="C56" s="406"/>
    </row>
    <row r="57" spans="1:3" ht="15" customHeight="1" thickBot="1">
      <c r="A57" s="282" t="s">
        <v>219</v>
      </c>
      <c r="B57" s="283"/>
      <c r="C57" s="150">
        <v>10</v>
      </c>
    </row>
    <row r="58" spans="1:3" ht="14.25" customHeight="1" thickBot="1">
      <c r="A58" s="282" t="s">
        <v>220</v>
      </c>
      <c r="B58" s="283"/>
      <c r="C58" s="15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22">
      <selection activeCell="C2" sqref="C2"/>
    </sheetView>
  </sheetViews>
  <sheetFormatPr defaultColWidth="9.00390625" defaultRowHeight="12.75"/>
  <cols>
    <col min="1" max="1" width="13.875" style="280" customWidth="1"/>
    <col min="2" max="2" width="79.125" style="281" customWidth="1"/>
    <col min="3" max="3" width="25.00390625" style="281" customWidth="1"/>
    <col min="4" max="16384" width="9.375" style="281" customWidth="1"/>
  </cols>
  <sheetData>
    <row r="1" spans="1:3" s="260" customFormat="1" ht="21" customHeight="1" thickBot="1">
      <c r="A1" s="259"/>
      <c r="B1" s="261"/>
      <c r="C1" s="502" t="s">
        <v>572</v>
      </c>
    </row>
    <row r="2" spans="1:3" s="503" customFormat="1" ht="25.5" customHeight="1">
      <c r="A2" s="451" t="s">
        <v>217</v>
      </c>
      <c r="B2" s="392" t="s">
        <v>548</v>
      </c>
      <c r="C2" s="407" t="s">
        <v>68</v>
      </c>
    </row>
    <row r="3" spans="1:3" s="503" customFormat="1" ht="24.75" thickBot="1">
      <c r="A3" s="495" t="s">
        <v>216</v>
      </c>
      <c r="B3" s="393" t="s">
        <v>502</v>
      </c>
      <c r="C3" s="408" t="s">
        <v>68</v>
      </c>
    </row>
    <row r="4" spans="1:3" s="504" customFormat="1" ht="15.75" customHeight="1" thickBot="1">
      <c r="A4" s="263"/>
      <c r="B4" s="263"/>
      <c r="C4" s="264" t="s">
        <v>58</v>
      </c>
    </row>
    <row r="5" spans="1:3" ht="13.5" thickBot="1">
      <c r="A5" s="452" t="s">
        <v>218</v>
      </c>
      <c r="B5" s="265" t="s">
        <v>59</v>
      </c>
      <c r="C5" s="266" t="s">
        <v>60</v>
      </c>
    </row>
    <row r="6" spans="1:3" s="505" customFormat="1" ht="12.75" customHeight="1" thickBot="1">
      <c r="A6" s="227">
        <v>1</v>
      </c>
      <c r="B6" s="228">
        <v>2</v>
      </c>
      <c r="C6" s="229">
        <v>3</v>
      </c>
    </row>
    <row r="7" spans="1:3" s="505" customFormat="1" ht="15.75" customHeight="1" thickBot="1">
      <c r="A7" s="267"/>
      <c r="B7" s="268" t="s">
        <v>61</v>
      </c>
      <c r="C7" s="269"/>
    </row>
    <row r="8" spans="1:3" s="409" customFormat="1" ht="12" customHeight="1" thickBot="1">
      <c r="A8" s="227" t="s">
        <v>21</v>
      </c>
      <c r="B8" s="270" t="s">
        <v>478</v>
      </c>
      <c r="C8" s="351">
        <f>SUM(C9:C18)</f>
        <v>0</v>
      </c>
    </row>
    <row r="9" spans="1:3" s="409" customFormat="1" ht="12" customHeight="1">
      <c r="A9" s="496" t="s">
        <v>109</v>
      </c>
      <c r="B9" s="10" t="s">
        <v>306</v>
      </c>
      <c r="C9" s="398"/>
    </row>
    <row r="10" spans="1:3" s="409" customFormat="1" ht="12" customHeight="1">
      <c r="A10" s="497" t="s">
        <v>110</v>
      </c>
      <c r="B10" s="8" t="s">
        <v>307</v>
      </c>
      <c r="C10" s="349"/>
    </row>
    <row r="11" spans="1:3" s="409" customFormat="1" ht="12" customHeight="1">
      <c r="A11" s="497" t="s">
        <v>111</v>
      </c>
      <c r="B11" s="8" t="s">
        <v>308</v>
      </c>
      <c r="C11" s="349"/>
    </row>
    <row r="12" spans="1:3" s="409" customFormat="1" ht="12" customHeight="1">
      <c r="A12" s="497" t="s">
        <v>112</v>
      </c>
      <c r="B12" s="8" t="s">
        <v>309</v>
      </c>
      <c r="C12" s="349"/>
    </row>
    <row r="13" spans="1:3" s="409" customFormat="1" ht="12" customHeight="1">
      <c r="A13" s="497" t="s">
        <v>161</v>
      </c>
      <c r="B13" s="8" t="s">
        <v>310</v>
      </c>
      <c r="C13" s="349"/>
    </row>
    <row r="14" spans="1:3" s="409" customFormat="1" ht="12" customHeight="1">
      <c r="A14" s="497" t="s">
        <v>113</v>
      </c>
      <c r="B14" s="8" t="s">
        <v>479</v>
      </c>
      <c r="C14" s="349"/>
    </row>
    <row r="15" spans="1:3" s="409" customFormat="1" ht="12" customHeight="1">
      <c r="A15" s="497" t="s">
        <v>114</v>
      </c>
      <c r="B15" s="7" t="s">
        <v>480</v>
      </c>
      <c r="C15" s="349"/>
    </row>
    <row r="16" spans="1:3" s="409" customFormat="1" ht="12" customHeight="1">
      <c r="A16" s="497" t="s">
        <v>124</v>
      </c>
      <c r="B16" s="8" t="s">
        <v>313</v>
      </c>
      <c r="C16" s="399"/>
    </row>
    <row r="17" spans="1:3" s="506" customFormat="1" ht="12" customHeight="1">
      <c r="A17" s="497" t="s">
        <v>125</v>
      </c>
      <c r="B17" s="8" t="s">
        <v>314</v>
      </c>
      <c r="C17" s="349"/>
    </row>
    <row r="18" spans="1:3" s="506" customFormat="1" ht="12" customHeight="1" thickBot="1">
      <c r="A18" s="497" t="s">
        <v>126</v>
      </c>
      <c r="B18" s="7" t="s">
        <v>315</v>
      </c>
      <c r="C18" s="350"/>
    </row>
    <row r="19" spans="1:3" s="409" customFormat="1" ht="12" customHeight="1" thickBot="1">
      <c r="A19" s="227" t="s">
        <v>22</v>
      </c>
      <c r="B19" s="270" t="s">
        <v>481</v>
      </c>
      <c r="C19" s="351">
        <f>SUM(C20:C22)</f>
        <v>0</v>
      </c>
    </row>
    <row r="20" spans="1:3" s="506" customFormat="1" ht="12" customHeight="1">
      <c r="A20" s="497" t="s">
        <v>115</v>
      </c>
      <c r="B20" s="9" t="s">
        <v>281</v>
      </c>
      <c r="C20" s="349"/>
    </row>
    <row r="21" spans="1:3" s="506" customFormat="1" ht="12" customHeight="1">
      <c r="A21" s="497" t="s">
        <v>116</v>
      </c>
      <c r="B21" s="8" t="s">
        <v>482</v>
      </c>
      <c r="C21" s="349"/>
    </row>
    <row r="22" spans="1:3" s="506" customFormat="1" ht="12" customHeight="1">
      <c r="A22" s="497" t="s">
        <v>117</v>
      </c>
      <c r="B22" s="8" t="s">
        <v>483</v>
      </c>
      <c r="C22" s="349"/>
    </row>
    <row r="23" spans="1:3" s="506" customFormat="1" ht="12" customHeight="1" thickBot="1">
      <c r="A23" s="497" t="s">
        <v>118</v>
      </c>
      <c r="B23" s="8" t="s">
        <v>2</v>
      </c>
      <c r="C23" s="349"/>
    </row>
    <row r="24" spans="1:3" s="506" customFormat="1" ht="12" customHeight="1" thickBot="1">
      <c r="A24" s="235" t="s">
        <v>23</v>
      </c>
      <c r="B24" s="153" t="s">
        <v>185</v>
      </c>
      <c r="C24" s="378"/>
    </row>
    <row r="25" spans="1:3" s="506" customFormat="1" ht="12" customHeight="1" thickBot="1">
      <c r="A25" s="235" t="s">
        <v>24</v>
      </c>
      <c r="B25" s="153" t="s">
        <v>484</v>
      </c>
      <c r="C25" s="351">
        <f>+C26+C27</f>
        <v>0</v>
      </c>
    </row>
    <row r="26" spans="1:3" s="506" customFormat="1" ht="12" customHeight="1">
      <c r="A26" s="498" t="s">
        <v>291</v>
      </c>
      <c r="B26" s="499" t="s">
        <v>482</v>
      </c>
      <c r="C26" s="96"/>
    </row>
    <row r="27" spans="1:3" s="506" customFormat="1" ht="12" customHeight="1">
      <c r="A27" s="498" t="s">
        <v>294</v>
      </c>
      <c r="B27" s="500" t="s">
        <v>485</v>
      </c>
      <c r="C27" s="352"/>
    </row>
    <row r="28" spans="1:3" s="506" customFormat="1" ht="12" customHeight="1" thickBot="1">
      <c r="A28" s="497" t="s">
        <v>295</v>
      </c>
      <c r="B28" s="501" t="s">
        <v>486</v>
      </c>
      <c r="C28" s="103"/>
    </row>
    <row r="29" spans="1:3" s="506" customFormat="1" ht="12" customHeight="1" thickBot="1">
      <c r="A29" s="235" t="s">
        <v>25</v>
      </c>
      <c r="B29" s="153" t="s">
        <v>487</v>
      </c>
      <c r="C29" s="351">
        <f>+C30+C31+C32</f>
        <v>0</v>
      </c>
    </row>
    <row r="30" spans="1:3" s="506" customFormat="1" ht="12" customHeight="1">
      <c r="A30" s="498" t="s">
        <v>102</v>
      </c>
      <c r="B30" s="499" t="s">
        <v>320</v>
      </c>
      <c r="C30" s="96"/>
    </row>
    <row r="31" spans="1:3" s="506" customFormat="1" ht="12" customHeight="1">
      <c r="A31" s="498" t="s">
        <v>103</v>
      </c>
      <c r="B31" s="500" t="s">
        <v>321</v>
      </c>
      <c r="C31" s="352"/>
    </row>
    <row r="32" spans="1:3" s="506" customFormat="1" ht="12" customHeight="1" thickBot="1">
      <c r="A32" s="497" t="s">
        <v>104</v>
      </c>
      <c r="B32" s="163" t="s">
        <v>322</v>
      </c>
      <c r="C32" s="103"/>
    </row>
    <row r="33" spans="1:3" s="409" customFormat="1" ht="12" customHeight="1" thickBot="1">
      <c r="A33" s="235" t="s">
        <v>26</v>
      </c>
      <c r="B33" s="153" t="s">
        <v>435</v>
      </c>
      <c r="C33" s="378"/>
    </row>
    <row r="34" spans="1:3" s="409" customFormat="1" ht="12" customHeight="1" thickBot="1">
      <c r="A34" s="235" t="s">
        <v>27</v>
      </c>
      <c r="B34" s="153" t="s">
        <v>488</v>
      </c>
      <c r="C34" s="400"/>
    </row>
    <row r="35" spans="1:3" s="409" customFormat="1" ht="12" customHeight="1" thickBot="1">
      <c r="A35" s="227" t="s">
        <v>28</v>
      </c>
      <c r="B35" s="153" t="s">
        <v>489</v>
      </c>
      <c r="C35" s="401">
        <f>+C8+C19+C24+C25+C29+C33+C34</f>
        <v>0</v>
      </c>
    </row>
    <row r="36" spans="1:3" s="409" customFormat="1" ht="12" customHeight="1" thickBot="1">
      <c r="A36" s="271" t="s">
        <v>29</v>
      </c>
      <c r="B36" s="153" t="s">
        <v>490</v>
      </c>
      <c r="C36" s="401">
        <f>+C37+C38+C39</f>
        <v>0</v>
      </c>
    </row>
    <row r="37" spans="1:3" s="409" customFormat="1" ht="12" customHeight="1">
      <c r="A37" s="498" t="s">
        <v>491</v>
      </c>
      <c r="B37" s="499" t="s">
        <v>253</v>
      </c>
      <c r="C37" s="96"/>
    </row>
    <row r="38" spans="1:3" s="409" customFormat="1" ht="12" customHeight="1">
      <c r="A38" s="498" t="s">
        <v>492</v>
      </c>
      <c r="B38" s="500" t="s">
        <v>3</v>
      </c>
      <c r="C38" s="352"/>
    </row>
    <row r="39" spans="1:3" s="506" customFormat="1" ht="12" customHeight="1" thickBot="1">
      <c r="A39" s="497" t="s">
        <v>493</v>
      </c>
      <c r="B39" s="163" t="s">
        <v>494</v>
      </c>
      <c r="C39" s="103"/>
    </row>
    <row r="40" spans="1:3" s="506" customFormat="1" ht="15" customHeight="1" thickBot="1">
      <c r="A40" s="271" t="s">
        <v>30</v>
      </c>
      <c r="B40" s="272" t="s">
        <v>495</v>
      </c>
      <c r="C40" s="404">
        <f>+C35+C36</f>
        <v>0</v>
      </c>
    </row>
    <row r="41" spans="1:3" s="506" customFormat="1" ht="15" customHeight="1">
      <c r="A41" s="273"/>
      <c r="B41" s="274"/>
      <c r="C41" s="402"/>
    </row>
    <row r="42" spans="1:3" ht="13.5" thickBot="1">
      <c r="A42" s="275"/>
      <c r="B42" s="276"/>
      <c r="C42" s="403"/>
    </row>
    <row r="43" spans="1:3" s="505" customFormat="1" ht="16.5" customHeight="1" thickBot="1">
      <c r="A43" s="277"/>
      <c r="B43" s="278" t="s">
        <v>63</v>
      </c>
      <c r="C43" s="404"/>
    </row>
    <row r="44" spans="1:3" s="507" customFormat="1" ht="12" customHeight="1" thickBot="1">
      <c r="A44" s="235" t="s">
        <v>21</v>
      </c>
      <c r="B44" s="153" t="s">
        <v>496</v>
      </c>
      <c r="C44" s="351">
        <f>SUM(C45:C49)</f>
        <v>0</v>
      </c>
    </row>
    <row r="45" spans="1:3" ht="12" customHeight="1">
      <c r="A45" s="497" t="s">
        <v>109</v>
      </c>
      <c r="B45" s="9" t="s">
        <v>52</v>
      </c>
      <c r="C45" s="96"/>
    </row>
    <row r="46" spans="1:3" ht="12" customHeight="1">
      <c r="A46" s="497" t="s">
        <v>110</v>
      </c>
      <c r="B46" s="8" t="s">
        <v>194</v>
      </c>
      <c r="C46" s="99"/>
    </row>
    <row r="47" spans="1:3" ht="12" customHeight="1">
      <c r="A47" s="497" t="s">
        <v>111</v>
      </c>
      <c r="B47" s="8" t="s">
        <v>152</v>
      </c>
      <c r="C47" s="99"/>
    </row>
    <row r="48" spans="1:3" ht="12" customHeight="1">
      <c r="A48" s="497" t="s">
        <v>112</v>
      </c>
      <c r="B48" s="8" t="s">
        <v>195</v>
      </c>
      <c r="C48" s="99"/>
    </row>
    <row r="49" spans="1:3" ht="12" customHeight="1" thickBot="1">
      <c r="A49" s="497" t="s">
        <v>161</v>
      </c>
      <c r="B49" s="8" t="s">
        <v>196</v>
      </c>
      <c r="C49" s="99"/>
    </row>
    <row r="50" spans="1:3" ht="12" customHeight="1" thickBot="1">
      <c r="A50" s="235" t="s">
        <v>22</v>
      </c>
      <c r="B50" s="153" t="s">
        <v>497</v>
      </c>
      <c r="C50" s="351">
        <f>SUM(C51:C53)</f>
        <v>0</v>
      </c>
    </row>
    <row r="51" spans="1:3" s="507" customFormat="1" ht="12" customHeight="1">
      <c r="A51" s="497" t="s">
        <v>115</v>
      </c>
      <c r="B51" s="9" t="s">
        <v>243</v>
      </c>
      <c r="C51" s="96"/>
    </row>
    <row r="52" spans="1:3" ht="12" customHeight="1">
      <c r="A52" s="497" t="s">
        <v>116</v>
      </c>
      <c r="B52" s="8" t="s">
        <v>198</v>
      </c>
      <c r="C52" s="99"/>
    </row>
    <row r="53" spans="1:3" ht="12" customHeight="1">
      <c r="A53" s="497" t="s">
        <v>117</v>
      </c>
      <c r="B53" s="8" t="s">
        <v>64</v>
      </c>
      <c r="C53" s="99"/>
    </row>
    <row r="54" spans="1:3" ht="12" customHeight="1" thickBot="1">
      <c r="A54" s="497" t="s">
        <v>118</v>
      </c>
      <c r="B54" s="8" t="s">
        <v>4</v>
      </c>
      <c r="C54" s="99"/>
    </row>
    <row r="55" spans="1:3" ht="15" customHeight="1" thickBot="1">
      <c r="A55" s="235" t="s">
        <v>23</v>
      </c>
      <c r="B55" s="279" t="s">
        <v>498</v>
      </c>
      <c r="C55" s="405">
        <f>+C44+C50</f>
        <v>0</v>
      </c>
    </row>
    <row r="56" ht="13.5" thickBot="1">
      <c r="C56" s="406"/>
    </row>
    <row r="57" spans="1:3" ht="15" customHeight="1" thickBot="1">
      <c r="A57" s="282" t="s">
        <v>219</v>
      </c>
      <c r="B57" s="283"/>
      <c r="C57" s="150">
        <v>0</v>
      </c>
    </row>
    <row r="58" spans="1:3" ht="14.25" customHeight="1" thickBot="1">
      <c r="A58" s="282" t="s">
        <v>220</v>
      </c>
      <c r="B58" s="283"/>
      <c r="C58" s="15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17">
      <selection activeCell="C122" sqref="C122"/>
    </sheetView>
  </sheetViews>
  <sheetFormatPr defaultColWidth="9.00390625" defaultRowHeight="12.75"/>
  <cols>
    <col min="1" max="1" width="9.50390625" style="424" customWidth="1"/>
    <col min="2" max="2" width="91.625" style="424" customWidth="1"/>
    <col min="3" max="3" width="21.625" style="425" customWidth="1"/>
    <col min="4" max="4" width="9.00390625" style="458" customWidth="1"/>
    <col min="5" max="16384" width="9.375" style="458" customWidth="1"/>
  </cols>
  <sheetData>
    <row r="1" spans="1:3" ht="15.75" customHeight="1">
      <c r="A1" s="563" t="s">
        <v>18</v>
      </c>
      <c r="B1" s="563"/>
      <c r="C1" s="563"/>
    </row>
    <row r="2" spans="1:3" ht="15.75" customHeight="1" thickBot="1">
      <c r="A2" s="564" t="s">
        <v>164</v>
      </c>
      <c r="B2" s="564"/>
      <c r="C2" s="341" t="s">
        <v>244</v>
      </c>
    </row>
    <row r="3" spans="1:3" ht="37.5" customHeight="1" thickBot="1">
      <c r="A3" s="23" t="s">
        <v>78</v>
      </c>
      <c r="B3" s="24" t="s">
        <v>20</v>
      </c>
      <c r="C3" s="45" t="s">
        <v>272</v>
      </c>
    </row>
    <row r="4" spans="1:3" s="459" customFormat="1" ht="12" customHeight="1" thickBot="1">
      <c r="A4" s="453">
        <v>1</v>
      </c>
      <c r="B4" s="454">
        <v>2</v>
      </c>
      <c r="C4" s="455">
        <v>3</v>
      </c>
    </row>
    <row r="5" spans="1:3" s="460" customFormat="1" ht="12" customHeight="1" thickBot="1">
      <c r="A5" s="20" t="s">
        <v>21</v>
      </c>
      <c r="B5" s="21" t="s">
        <v>273</v>
      </c>
      <c r="C5" s="331">
        <f>+C6+C7+C8+C9+C10+C11</f>
        <v>54236</v>
      </c>
    </row>
    <row r="6" spans="1:3" s="460" customFormat="1" ht="12" customHeight="1">
      <c r="A6" s="15" t="s">
        <v>109</v>
      </c>
      <c r="B6" s="461" t="s">
        <v>274</v>
      </c>
      <c r="C6" s="334">
        <v>6307</v>
      </c>
    </row>
    <row r="7" spans="1:3" s="460" customFormat="1" ht="12" customHeight="1">
      <c r="A7" s="14" t="s">
        <v>110</v>
      </c>
      <c r="B7" s="462" t="s">
        <v>275</v>
      </c>
      <c r="C7" s="333">
        <v>37349</v>
      </c>
    </row>
    <row r="8" spans="1:3" s="460" customFormat="1" ht="12" customHeight="1">
      <c r="A8" s="14" t="s">
        <v>111</v>
      </c>
      <c r="B8" s="462" t="s">
        <v>276</v>
      </c>
      <c r="C8" s="333">
        <v>8682</v>
      </c>
    </row>
    <row r="9" spans="1:3" s="460" customFormat="1" ht="12" customHeight="1">
      <c r="A9" s="14" t="s">
        <v>112</v>
      </c>
      <c r="B9" s="462" t="s">
        <v>277</v>
      </c>
      <c r="C9" s="333"/>
    </row>
    <row r="10" spans="1:3" s="460" customFormat="1" ht="12" customHeight="1">
      <c r="A10" s="14" t="s">
        <v>161</v>
      </c>
      <c r="B10" s="462" t="s">
        <v>278</v>
      </c>
      <c r="C10" s="333">
        <v>1867</v>
      </c>
    </row>
    <row r="11" spans="1:3" s="460" customFormat="1" ht="12" customHeight="1" thickBot="1">
      <c r="A11" s="16" t="s">
        <v>113</v>
      </c>
      <c r="B11" s="463" t="s">
        <v>279</v>
      </c>
      <c r="C11" s="333">
        <v>31</v>
      </c>
    </row>
    <row r="12" spans="1:3" s="460" customFormat="1" ht="12" customHeight="1" thickBot="1">
      <c r="A12" s="20" t="s">
        <v>22</v>
      </c>
      <c r="B12" s="326" t="s">
        <v>280</v>
      </c>
      <c r="C12" s="331">
        <f>+C13+C14+C15+C16+C17</f>
        <v>6546</v>
      </c>
    </row>
    <row r="13" spans="1:3" s="460" customFormat="1" ht="12" customHeight="1">
      <c r="A13" s="15" t="s">
        <v>115</v>
      </c>
      <c r="B13" s="461" t="s">
        <v>281</v>
      </c>
      <c r="C13" s="334"/>
    </row>
    <row r="14" spans="1:3" s="460" customFormat="1" ht="12" customHeight="1">
      <c r="A14" s="14" t="s">
        <v>116</v>
      </c>
      <c r="B14" s="462" t="s">
        <v>282</v>
      </c>
      <c r="C14" s="333"/>
    </row>
    <row r="15" spans="1:3" s="460" customFormat="1" ht="12" customHeight="1">
      <c r="A15" s="14" t="s">
        <v>117</v>
      </c>
      <c r="B15" s="462" t="s">
        <v>506</v>
      </c>
      <c r="C15" s="333"/>
    </row>
    <row r="16" spans="1:3" s="460" customFormat="1" ht="12" customHeight="1">
      <c r="A16" s="14" t="s">
        <v>118</v>
      </c>
      <c r="B16" s="462" t="s">
        <v>507</v>
      </c>
      <c r="C16" s="333"/>
    </row>
    <row r="17" spans="1:3" s="460" customFormat="1" ht="12" customHeight="1">
      <c r="A17" s="14" t="s">
        <v>119</v>
      </c>
      <c r="B17" s="462" t="s">
        <v>283</v>
      </c>
      <c r="C17" s="333">
        <v>6546</v>
      </c>
    </row>
    <row r="18" spans="1:3" s="460" customFormat="1" ht="12" customHeight="1" thickBot="1">
      <c r="A18" s="16" t="s">
        <v>128</v>
      </c>
      <c r="B18" s="463" t="s">
        <v>284</v>
      </c>
      <c r="C18" s="335"/>
    </row>
    <row r="19" spans="1:3" s="460" customFormat="1" ht="12" customHeight="1" thickBot="1">
      <c r="A19" s="20" t="s">
        <v>23</v>
      </c>
      <c r="B19" s="21" t="s">
        <v>285</v>
      </c>
      <c r="C19" s="331">
        <f>+C20+C21+C22+C23+C24</f>
        <v>0</v>
      </c>
    </row>
    <row r="20" spans="1:3" s="460" customFormat="1" ht="12" customHeight="1">
      <c r="A20" s="15" t="s">
        <v>98</v>
      </c>
      <c r="B20" s="461" t="s">
        <v>286</v>
      </c>
      <c r="C20" s="334"/>
    </row>
    <row r="21" spans="1:3" s="460" customFormat="1" ht="12" customHeight="1">
      <c r="A21" s="14" t="s">
        <v>99</v>
      </c>
      <c r="B21" s="462" t="s">
        <v>287</v>
      </c>
      <c r="C21" s="333"/>
    </row>
    <row r="22" spans="1:3" s="460" customFormat="1" ht="12" customHeight="1">
      <c r="A22" s="14" t="s">
        <v>100</v>
      </c>
      <c r="B22" s="462" t="s">
        <v>508</v>
      </c>
      <c r="C22" s="333"/>
    </row>
    <row r="23" spans="1:3" s="460" customFormat="1" ht="12" customHeight="1">
      <c r="A23" s="14" t="s">
        <v>101</v>
      </c>
      <c r="B23" s="462" t="s">
        <v>509</v>
      </c>
      <c r="C23" s="333"/>
    </row>
    <row r="24" spans="1:3" s="460" customFormat="1" ht="12" customHeight="1">
      <c r="A24" s="14" t="s">
        <v>182</v>
      </c>
      <c r="B24" s="462" t="s">
        <v>288</v>
      </c>
      <c r="C24" s="333"/>
    </row>
    <row r="25" spans="1:3" s="460" customFormat="1" ht="12" customHeight="1" thickBot="1">
      <c r="A25" s="16" t="s">
        <v>183</v>
      </c>
      <c r="B25" s="463" t="s">
        <v>289</v>
      </c>
      <c r="C25" s="335"/>
    </row>
    <row r="26" spans="1:3" s="460" customFormat="1" ht="12" customHeight="1" thickBot="1">
      <c r="A26" s="20" t="s">
        <v>184</v>
      </c>
      <c r="B26" s="21" t="s">
        <v>290</v>
      </c>
      <c r="C26" s="337">
        <f>+C27+C30+C31+C32</f>
        <v>41200</v>
      </c>
    </row>
    <row r="27" spans="1:3" s="460" customFormat="1" ht="12" customHeight="1">
      <c r="A27" s="15" t="s">
        <v>291</v>
      </c>
      <c r="B27" s="461" t="s">
        <v>297</v>
      </c>
      <c r="C27" s="456">
        <f>+C28+C29</f>
        <v>34000</v>
      </c>
    </row>
    <row r="28" spans="1:3" s="460" customFormat="1" ht="12" customHeight="1">
      <c r="A28" s="14" t="s">
        <v>292</v>
      </c>
      <c r="B28" s="462" t="s">
        <v>298</v>
      </c>
      <c r="C28" s="333">
        <v>4000</v>
      </c>
    </row>
    <row r="29" spans="1:3" s="460" customFormat="1" ht="12" customHeight="1">
      <c r="A29" s="14" t="s">
        <v>293</v>
      </c>
      <c r="B29" s="462" t="s">
        <v>299</v>
      </c>
      <c r="C29" s="333">
        <v>30000</v>
      </c>
    </row>
    <row r="30" spans="1:3" s="460" customFormat="1" ht="12" customHeight="1">
      <c r="A30" s="14" t="s">
        <v>294</v>
      </c>
      <c r="B30" s="462" t="s">
        <v>300</v>
      </c>
      <c r="C30" s="333">
        <v>6600</v>
      </c>
    </row>
    <row r="31" spans="1:3" s="460" customFormat="1" ht="12" customHeight="1">
      <c r="A31" s="14" t="s">
        <v>295</v>
      </c>
      <c r="B31" s="462" t="s">
        <v>301</v>
      </c>
      <c r="C31" s="333">
        <v>100</v>
      </c>
    </row>
    <row r="32" spans="1:3" s="460" customFormat="1" ht="12" customHeight="1" thickBot="1">
      <c r="A32" s="16" t="s">
        <v>296</v>
      </c>
      <c r="B32" s="463" t="s">
        <v>302</v>
      </c>
      <c r="C32" s="335">
        <v>500</v>
      </c>
    </row>
    <row r="33" spans="1:3" s="460" customFormat="1" ht="12" customHeight="1" thickBot="1">
      <c r="A33" s="20" t="s">
        <v>25</v>
      </c>
      <c r="B33" s="21" t="s">
        <v>303</v>
      </c>
      <c r="C33" s="331">
        <f>SUM(C34:C43)</f>
        <v>10863</v>
      </c>
    </row>
    <row r="34" spans="1:3" s="460" customFormat="1" ht="12" customHeight="1">
      <c r="A34" s="15" t="s">
        <v>102</v>
      </c>
      <c r="B34" s="461" t="s">
        <v>306</v>
      </c>
      <c r="C34" s="334">
        <v>80</v>
      </c>
    </row>
    <row r="35" spans="1:3" s="460" customFormat="1" ht="12" customHeight="1">
      <c r="A35" s="14" t="s">
        <v>103</v>
      </c>
      <c r="B35" s="462" t="s">
        <v>307</v>
      </c>
      <c r="C35" s="333">
        <v>1052</v>
      </c>
    </row>
    <row r="36" spans="1:3" s="460" customFormat="1" ht="12" customHeight="1">
      <c r="A36" s="14" t="s">
        <v>104</v>
      </c>
      <c r="B36" s="462" t="s">
        <v>308</v>
      </c>
      <c r="C36" s="333">
        <v>1741</v>
      </c>
    </row>
    <row r="37" spans="1:3" s="460" customFormat="1" ht="12" customHeight="1">
      <c r="A37" s="14" t="s">
        <v>186</v>
      </c>
      <c r="B37" s="462" t="s">
        <v>309</v>
      </c>
      <c r="C37" s="333">
        <v>107</v>
      </c>
    </row>
    <row r="38" spans="1:3" s="460" customFormat="1" ht="12" customHeight="1">
      <c r="A38" s="14" t="s">
        <v>187</v>
      </c>
      <c r="B38" s="462" t="s">
        <v>310</v>
      </c>
      <c r="C38" s="333">
        <v>7883</v>
      </c>
    </row>
    <row r="39" spans="1:3" s="460" customFormat="1" ht="12" customHeight="1">
      <c r="A39" s="14" t="s">
        <v>188</v>
      </c>
      <c r="B39" s="462" t="s">
        <v>311</v>
      </c>
      <c r="C39" s="333"/>
    </row>
    <row r="40" spans="1:3" s="460" customFormat="1" ht="12" customHeight="1">
      <c r="A40" s="14" t="s">
        <v>189</v>
      </c>
      <c r="B40" s="462" t="s">
        <v>312</v>
      </c>
      <c r="C40" s="333"/>
    </row>
    <row r="41" spans="1:3" s="460" customFormat="1" ht="12" customHeight="1">
      <c r="A41" s="14" t="s">
        <v>190</v>
      </c>
      <c r="B41" s="462" t="s">
        <v>313</v>
      </c>
      <c r="C41" s="333"/>
    </row>
    <row r="42" spans="1:3" s="460" customFormat="1" ht="12" customHeight="1">
      <c r="A42" s="14" t="s">
        <v>304</v>
      </c>
      <c r="B42" s="462" t="s">
        <v>314</v>
      </c>
      <c r="C42" s="336"/>
    </row>
    <row r="43" spans="1:3" s="460" customFormat="1" ht="12" customHeight="1" thickBot="1">
      <c r="A43" s="16" t="s">
        <v>305</v>
      </c>
      <c r="B43" s="463" t="s">
        <v>315</v>
      </c>
      <c r="C43" s="447"/>
    </row>
    <row r="44" spans="1:3" s="460" customFormat="1" ht="12" customHeight="1" thickBot="1">
      <c r="A44" s="20" t="s">
        <v>26</v>
      </c>
      <c r="B44" s="21" t="s">
        <v>316</v>
      </c>
      <c r="C44" s="331">
        <f>SUM(C45:C49)</f>
        <v>0</v>
      </c>
    </row>
    <row r="45" spans="1:3" s="460" customFormat="1" ht="12" customHeight="1">
      <c r="A45" s="15" t="s">
        <v>105</v>
      </c>
      <c r="B45" s="461" t="s">
        <v>320</v>
      </c>
      <c r="C45" s="510"/>
    </row>
    <row r="46" spans="1:3" s="460" customFormat="1" ht="12" customHeight="1">
      <c r="A46" s="14" t="s">
        <v>106</v>
      </c>
      <c r="B46" s="462" t="s">
        <v>321</v>
      </c>
      <c r="C46" s="336"/>
    </row>
    <row r="47" spans="1:3" s="460" customFormat="1" ht="12" customHeight="1">
      <c r="A47" s="14" t="s">
        <v>317</v>
      </c>
      <c r="B47" s="462" t="s">
        <v>322</v>
      </c>
      <c r="C47" s="336"/>
    </row>
    <row r="48" spans="1:3" s="460" customFormat="1" ht="12" customHeight="1">
      <c r="A48" s="14" t="s">
        <v>318</v>
      </c>
      <c r="B48" s="462" t="s">
        <v>323</v>
      </c>
      <c r="C48" s="336"/>
    </row>
    <row r="49" spans="1:3" s="460" customFormat="1" ht="12" customHeight="1" thickBot="1">
      <c r="A49" s="16" t="s">
        <v>319</v>
      </c>
      <c r="B49" s="463" t="s">
        <v>324</v>
      </c>
      <c r="C49" s="447"/>
    </row>
    <row r="50" spans="1:3" s="460" customFormat="1" ht="12" customHeight="1" thickBot="1">
      <c r="A50" s="20" t="s">
        <v>191</v>
      </c>
      <c r="B50" s="21" t="s">
        <v>325</v>
      </c>
      <c r="C50" s="331">
        <f>SUM(C51:C53)</f>
        <v>0</v>
      </c>
    </row>
    <row r="51" spans="1:3" s="460" customFormat="1" ht="12" customHeight="1">
      <c r="A51" s="15" t="s">
        <v>107</v>
      </c>
      <c r="B51" s="461" t="s">
        <v>326</v>
      </c>
      <c r="C51" s="334"/>
    </row>
    <row r="52" spans="1:3" s="460" customFormat="1" ht="12" customHeight="1">
      <c r="A52" s="14" t="s">
        <v>108</v>
      </c>
      <c r="B52" s="462" t="s">
        <v>327</v>
      </c>
      <c r="C52" s="333"/>
    </row>
    <row r="53" spans="1:3" s="460" customFormat="1" ht="12" customHeight="1">
      <c r="A53" s="14" t="s">
        <v>330</v>
      </c>
      <c r="B53" s="462" t="s">
        <v>328</v>
      </c>
      <c r="C53" s="333"/>
    </row>
    <row r="54" spans="1:3" s="460" customFormat="1" ht="12" customHeight="1" thickBot="1">
      <c r="A54" s="16" t="s">
        <v>331</v>
      </c>
      <c r="B54" s="463" t="s">
        <v>329</v>
      </c>
      <c r="C54" s="335"/>
    </row>
    <row r="55" spans="1:3" s="460" customFormat="1" ht="12" customHeight="1" thickBot="1">
      <c r="A55" s="20" t="s">
        <v>28</v>
      </c>
      <c r="B55" s="326" t="s">
        <v>332</v>
      </c>
      <c r="C55" s="331">
        <f>SUM(C56:C58)</f>
        <v>692</v>
      </c>
    </row>
    <row r="56" spans="1:3" s="460" customFormat="1" ht="12" customHeight="1">
      <c r="A56" s="15" t="s">
        <v>192</v>
      </c>
      <c r="B56" s="461" t="s">
        <v>334</v>
      </c>
      <c r="C56" s="336"/>
    </row>
    <row r="57" spans="1:3" s="460" customFormat="1" ht="12" customHeight="1">
      <c r="A57" s="14" t="s">
        <v>193</v>
      </c>
      <c r="B57" s="462" t="s">
        <v>511</v>
      </c>
      <c r="C57" s="336">
        <v>92</v>
      </c>
    </row>
    <row r="58" spans="1:3" s="460" customFormat="1" ht="12" customHeight="1">
      <c r="A58" s="14" t="s">
        <v>245</v>
      </c>
      <c r="B58" s="462" t="s">
        <v>335</v>
      </c>
      <c r="C58" s="336">
        <v>600</v>
      </c>
    </row>
    <row r="59" spans="1:3" s="460" customFormat="1" ht="12" customHeight="1" thickBot="1">
      <c r="A59" s="16" t="s">
        <v>333</v>
      </c>
      <c r="B59" s="463" t="s">
        <v>336</v>
      </c>
      <c r="C59" s="336"/>
    </row>
    <row r="60" spans="1:3" s="460" customFormat="1" ht="12" customHeight="1" thickBot="1">
      <c r="A60" s="20" t="s">
        <v>29</v>
      </c>
      <c r="B60" s="21" t="s">
        <v>337</v>
      </c>
      <c r="C60" s="337">
        <f>+C5+C12+C19+C26+C33+C44+C50+C55</f>
        <v>113537</v>
      </c>
    </row>
    <row r="61" spans="1:3" s="460" customFormat="1" ht="12" customHeight="1" thickBot="1">
      <c r="A61" s="464" t="s">
        <v>338</v>
      </c>
      <c r="B61" s="326" t="s">
        <v>339</v>
      </c>
      <c r="C61" s="331">
        <f>SUM(C62:C64)</f>
        <v>0</v>
      </c>
    </row>
    <row r="62" spans="1:3" s="460" customFormat="1" ht="12" customHeight="1">
      <c r="A62" s="15" t="s">
        <v>372</v>
      </c>
      <c r="B62" s="461" t="s">
        <v>340</v>
      </c>
      <c r="C62" s="336"/>
    </row>
    <row r="63" spans="1:3" s="460" customFormat="1" ht="12" customHeight="1">
      <c r="A63" s="14" t="s">
        <v>381</v>
      </c>
      <c r="B63" s="462" t="s">
        <v>341</v>
      </c>
      <c r="C63" s="336"/>
    </row>
    <row r="64" spans="1:3" s="460" customFormat="1" ht="12" customHeight="1" thickBot="1">
      <c r="A64" s="16" t="s">
        <v>382</v>
      </c>
      <c r="B64" s="465" t="s">
        <v>342</v>
      </c>
      <c r="C64" s="336"/>
    </row>
    <row r="65" spans="1:3" s="460" customFormat="1" ht="12" customHeight="1" thickBot="1">
      <c r="A65" s="464" t="s">
        <v>343</v>
      </c>
      <c r="B65" s="326" t="s">
        <v>344</v>
      </c>
      <c r="C65" s="331">
        <f>SUM(C66:C69)</f>
        <v>0</v>
      </c>
    </row>
    <row r="66" spans="1:3" s="460" customFormat="1" ht="12" customHeight="1">
      <c r="A66" s="15" t="s">
        <v>162</v>
      </c>
      <c r="B66" s="461" t="s">
        <v>345</v>
      </c>
      <c r="C66" s="336"/>
    </row>
    <row r="67" spans="1:3" s="460" customFormat="1" ht="12" customHeight="1">
      <c r="A67" s="14" t="s">
        <v>163</v>
      </c>
      <c r="B67" s="462" t="s">
        <v>346</v>
      </c>
      <c r="C67" s="336"/>
    </row>
    <row r="68" spans="1:3" s="460" customFormat="1" ht="12" customHeight="1">
      <c r="A68" s="14" t="s">
        <v>373</v>
      </c>
      <c r="B68" s="462" t="s">
        <v>347</v>
      </c>
      <c r="C68" s="336"/>
    </row>
    <row r="69" spans="1:3" s="460" customFormat="1" ht="12" customHeight="1" thickBot="1">
      <c r="A69" s="16" t="s">
        <v>374</v>
      </c>
      <c r="B69" s="463" t="s">
        <v>348</v>
      </c>
      <c r="C69" s="336"/>
    </row>
    <row r="70" spans="1:3" s="460" customFormat="1" ht="12" customHeight="1" thickBot="1">
      <c r="A70" s="464" t="s">
        <v>349</v>
      </c>
      <c r="B70" s="326" t="s">
        <v>350</v>
      </c>
      <c r="C70" s="331">
        <f>SUM(C71:C72)</f>
        <v>41146</v>
      </c>
    </row>
    <row r="71" spans="1:3" s="460" customFormat="1" ht="12" customHeight="1">
      <c r="A71" s="15" t="s">
        <v>375</v>
      </c>
      <c r="B71" s="461" t="s">
        <v>351</v>
      </c>
      <c r="C71" s="336">
        <v>41146</v>
      </c>
    </row>
    <row r="72" spans="1:3" s="460" customFormat="1" ht="12" customHeight="1" thickBot="1">
      <c r="A72" s="16" t="s">
        <v>376</v>
      </c>
      <c r="B72" s="463" t="s">
        <v>352</v>
      </c>
      <c r="C72" s="336"/>
    </row>
    <row r="73" spans="1:3" s="460" customFormat="1" ht="12" customHeight="1" thickBot="1">
      <c r="A73" s="464" t="s">
        <v>353</v>
      </c>
      <c r="B73" s="326" t="s">
        <v>354</v>
      </c>
      <c r="C73" s="331">
        <f>SUM(C74:C76)</f>
        <v>0</v>
      </c>
    </row>
    <row r="74" spans="1:3" s="460" customFormat="1" ht="12" customHeight="1">
      <c r="A74" s="15" t="s">
        <v>377</v>
      </c>
      <c r="B74" s="461" t="s">
        <v>355</v>
      </c>
      <c r="C74" s="336"/>
    </row>
    <row r="75" spans="1:3" s="460" customFormat="1" ht="12" customHeight="1">
      <c r="A75" s="14" t="s">
        <v>378</v>
      </c>
      <c r="B75" s="462" t="s">
        <v>356</v>
      </c>
      <c r="C75" s="336"/>
    </row>
    <row r="76" spans="1:3" s="460" customFormat="1" ht="12" customHeight="1" thickBot="1">
      <c r="A76" s="16" t="s">
        <v>379</v>
      </c>
      <c r="B76" s="463" t="s">
        <v>357</v>
      </c>
      <c r="C76" s="336"/>
    </row>
    <row r="77" spans="1:3" s="460" customFormat="1" ht="12" customHeight="1" thickBot="1">
      <c r="A77" s="464" t="s">
        <v>358</v>
      </c>
      <c r="B77" s="326" t="s">
        <v>380</v>
      </c>
      <c r="C77" s="331">
        <f>SUM(C78:C81)</f>
        <v>0</v>
      </c>
    </row>
    <row r="78" spans="1:3" s="460" customFormat="1" ht="12" customHeight="1">
      <c r="A78" s="466" t="s">
        <v>359</v>
      </c>
      <c r="B78" s="461" t="s">
        <v>360</v>
      </c>
      <c r="C78" s="336"/>
    </row>
    <row r="79" spans="1:3" s="460" customFormat="1" ht="12" customHeight="1">
      <c r="A79" s="467" t="s">
        <v>361</v>
      </c>
      <c r="B79" s="462" t="s">
        <v>362</v>
      </c>
      <c r="C79" s="336"/>
    </row>
    <row r="80" spans="1:3" s="460" customFormat="1" ht="12" customHeight="1">
      <c r="A80" s="467" t="s">
        <v>363</v>
      </c>
      <c r="B80" s="462" t="s">
        <v>364</v>
      </c>
      <c r="C80" s="336"/>
    </row>
    <row r="81" spans="1:3" s="460" customFormat="1" ht="12" customHeight="1" thickBot="1">
      <c r="A81" s="468" t="s">
        <v>365</v>
      </c>
      <c r="B81" s="463" t="s">
        <v>366</v>
      </c>
      <c r="C81" s="336"/>
    </row>
    <row r="82" spans="1:3" s="460" customFormat="1" ht="13.5" customHeight="1" thickBot="1">
      <c r="A82" s="464" t="s">
        <v>367</v>
      </c>
      <c r="B82" s="326" t="s">
        <v>368</v>
      </c>
      <c r="C82" s="511"/>
    </row>
    <row r="83" spans="1:3" s="460" customFormat="1" ht="15.75" customHeight="1" thickBot="1">
      <c r="A83" s="464" t="s">
        <v>369</v>
      </c>
      <c r="B83" s="469" t="s">
        <v>370</v>
      </c>
      <c r="C83" s="337">
        <f>+C61+C65+C70+C73+C77+C82</f>
        <v>41146</v>
      </c>
    </row>
    <row r="84" spans="1:3" s="460" customFormat="1" ht="16.5" customHeight="1" thickBot="1">
      <c r="A84" s="470" t="s">
        <v>383</v>
      </c>
      <c r="B84" s="471" t="s">
        <v>371</v>
      </c>
      <c r="C84" s="337">
        <f>+C60+C83</f>
        <v>154683</v>
      </c>
    </row>
    <row r="85" spans="1:3" s="460" customFormat="1" ht="83.25" customHeight="1">
      <c r="A85" s="5"/>
      <c r="B85" s="6"/>
      <c r="C85" s="338"/>
    </row>
    <row r="86" spans="1:3" ht="16.5" customHeight="1">
      <c r="A86" s="563" t="s">
        <v>50</v>
      </c>
      <c r="B86" s="563"/>
      <c r="C86" s="563"/>
    </row>
    <row r="87" spans="1:3" s="472" customFormat="1" ht="16.5" customHeight="1" thickBot="1">
      <c r="A87" s="565" t="s">
        <v>165</v>
      </c>
      <c r="B87" s="565"/>
      <c r="C87" s="161" t="s">
        <v>244</v>
      </c>
    </row>
    <row r="88" spans="1:3" ht="37.5" customHeight="1" thickBot="1">
      <c r="A88" s="23" t="s">
        <v>78</v>
      </c>
      <c r="B88" s="24" t="s">
        <v>51</v>
      </c>
      <c r="C88" s="45" t="s">
        <v>272</v>
      </c>
    </row>
    <row r="89" spans="1:3" s="459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386</v>
      </c>
      <c r="C90" s="330">
        <f>SUM(C91:C95)</f>
        <v>106996</v>
      </c>
    </row>
    <row r="91" spans="1:3" ht="12" customHeight="1">
      <c r="A91" s="17" t="s">
        <v>109</v>
      </c>
      <c r="B91" s="10" t="s">
        <v>52</v>
      </c>
      <c r="C91" s="332">
        <v>45474</v>
      </c>
    </row>
    <row r="92" spans="1:3" ht="12" customHeight="1">
      <c r="A92" s="14" t="s">
        <v>110</v>
      </c>
      <c r="B92" s="8" t="s">
        <v>194</v>
      </c>
      <c r="C92" s="333">
        <v>11675</v>
      </c>
    </row>
    <row r="93" spans="1:3" ht="12" customHeight="1">
      <c r="A93" s="14" t="s">
        <v>111</v>
      </c>
      <c r="B93" s="8" t="s">
        <v>152</v>
      </c>
      <c r="C93" s="335">
        <v>48222</v>
      </c>
    </row>
    <row r="94" spans="1:3" ht="12" customHeight="1">
      <c r="A94" s="14" t="s">
        <v>112</v>
      </c>
      <c r="B94" s="11" t="s">
        <v>195</v>
      </c>
      <c r="C94" s="335">
        <v>910</v>
      </c>
    </row>
    <row r="95" spans="1:3" ht="12" customHeight="1">
      <c r="A95" s="14" t="s">
        <v>123</v>
      </c>
      <c r="B95" s="19" t="s">
        <v>196</v>
      </c>
      <c r="C95" s="335">
        <v>715</v>
      </c>
    </row>
    <row r="96" spans="1:3" ht="12" customHeight="1">
      <c r="A96" s="14" t="s">
        <v>113</v>
      </c>
      <c r="B96" s="8" t="s">
        <v>387</v>
      </c>
      <c r="C96" s="335"/>
    </row>
    <row r="97" spans="1:3" ht="12" customHeight="1">
      <c r="A97" s="14" t="s">
        <v>114</v>
      </c>
      <c r="B97" s="164" t="s">
        <v>388</v>
      </c>
      <c r="C97" s="335"/>
    </row>
    <row r="98" spans="1:3" ht="12" customHeight="1">
      <c r="A98" s="14" t="s">
        <v>124</v>
      </c>
      <c r="B98" s="165" t="s">
        <v>389</v>
      </c>
      <c r="C98" s="335"/>
    </row>
    <row r="99" spans="1:3" ht="12" customHeight="1">
      <c r="A99" s="14" t="s">
        <v>125</v>
      </c>
      <c r="B99" s="165" t="s">
        <v>390</v>
      </c>
      <c r="C99" s="335"/>
    </row>
    <row r="100" spans="1:3" ht="12" customHeight="1">
      <c r="A100" s="14" t="s">
        <v>126</v>
      </c>
      <c r="B100" s="164" t="s">
        <v>391</v>
      </c>
      <c r="C100" s="335">
        <v>715</v>
      </c>
    </row>
    <row r="101" spans="1:3" ht="12" customHeight="1">
      <c r="A101" s="14" t="s">
        <v>127</v>
      </c>
      <c r="B101" s="164" t="s">
        <v>392</v>
      </c>
      <c r="C101" s="335"/>
    </row>
    <row r="102" spans="1:3" ht="12" customHeight="1">
      <c r="A102" s="14" t="s">
        <v>129</v>
      </c>
      <c r="B102" s="165" t="s">
        <v>393</v>
      </c>
      <c r="C102" s="335"/>
    </row>
    <row r="103" spans="1:3" ht="12" customHeight="1">
      <c r="A103" s="13" t="s">
        <v>197</v>
      </c>
      <c r="B103" s="166" t="s">
        <v>394</v>
      </c>
      <c r="C103" s="335"/>
    </row>
    <row r="104" spans="1:3" ht="12" customHeight="1">
      <c r="A104" s="14" t="s">
        <v>384</v>
      </c>
      <c r="B104" s="166" t="s">
        <v>395</v>
      </c>
      <c r="C104" s="335"/>
    </row>
    <row r="105" spans="1:3" ht="12" customHeight="1" thickBot="1">
      <c r="A105" s="18" t="s">
        <v>385</v>
      </c>
      <c r="B105" s="167" t="s">
        <v>396</v>
      </c>
      <c r="C105" s="339"/>
    </row>
    <row r="106" spans="1:3" ht="12" customHeight="1" thickBot="1">
      <c r="A106" s="20" t="s">
        <v>22</v>
      </c>
      <c r="B106" s="30" t="s">
        <v>397</v>
      </c>
      <c r="C106" s="331">
        <f>+C107+C109+C111</f>
        <v>32018</v>
      </c>
    </row>
    <row r="107" spans="1:3" ht="12" customHeight="1">
      <c r="A107" s="15" t="s">
        <v>115</v>
      </c>
      <c r="B107" s="8" t="s">
        <v>243</v>
      </c>
      <c r="C107" s="334">
        <v>31692</v>
      </c>
    </row>
    <row r="108" spans="1:3" ht="12" customHeight="1">
      <c r="A108" s="15" t="s">
        <v>116</v>
      </c>
      <c r="B108" s="12" t="s">
        <v>401</v>
      </c>
      <c r="C108" s="334"/>
    </row>
    <row r="109" spans="1:3" ht="12" customHeight="1">
      <c r="A109" s="15" t="s">
        <v>117</v>
      </c>
      <c r="B109" s="12" t="s">
        <v>198</v>
      </c>
      <c r="C109" s="333">
        <v>326</v>
      </c>
    </row>
    <row r="110" spans="1:3" ht="12" customHeight="1">
      <c r="A110" s="15" t="s">
        <v>118</v>
      </c>
      <c r="B110" s="12" t="s">
        <v>402</v>
      </c>
      <c r="C110" s="302"/>
    </row>
    <row r="111" spans="1:3" ht="12" customHeight="1">
      <c r="A111" s="15" t="s">
        <v>119</v>
      </c>
      <c r="B111" s="328" t="s">
        <v>246</v>
      </c>
      <c r="C111" s="302"/>
    </row>
    <row r="112" spans="1:3" ht="12" customHeight="1">
      <c r="A112" s="15" t="s">
        <v>128</v>
      </c>
      <c r="B112" s="327" t="s">
        <v>512</v>
      </c>
      <c r="C112" s="302"/>
    </row>
    <row r="113" spans="1:3" ht="12" customHeight="1">
      <c r="A113" s="15" t="s">
        <v>130</v>
      </c>
      <c r="B113" s="457" t="s">
        <v>407</v>
      </c>
      <c r="C113" s="302"/>
    </row>
    <row r="114" spans="1:3" ht="15.75">
      <c r="A114" s="15" t="s">
        <v>199</v>
      </c>
      <c r="B114" s="165" t="s">
        <v>390</v>
      </c>
      <c r="C114" s="302"/>
    </row>
    <row r="115" spans="1:3" ht="12" customHeight="1">
      <c r="A115" s="15" t="s">
        <v>200</v>
      </c>
      <c r="B115" s="165" t="s">
        <v>406</v>
      </c>
      <c r="C115" s="302"/>
    </row>
    <row r="116" spans="1:3" ht="12" customHeight="1">
      <c r="A116" s="15" t="s">
        <v>201</v>
      </c>
      <c r="B116" s="165" t="s">
        <v>405</v>
      </c>
      <c r="C116" s="302"/>
    </row>
    <row r="117" spans="1:3" ht="12" customHeight="1">
      <c r="A117" s="15" t="s">
        <v>398</v>
      </c>
      <c r="B117" s="165" t="s">
        <v>393</v>
      </c>
      <c r="C117" s="302"/>
    </row>
    <row r="118" spans="1:3" ht="12" customHeight="1">
      <c r="A118" s="15" t="s">
        <v>399</v>
      </c>
      <c r="B118" s="165" t="s">
        <v>404</v>
      </c>
      <c r="C118" s="302"/>
    </row>
    <row r="119" spans="1:3" ht="16.5" thickBot="1">
      <c r="A119" s="13" t="s">
        <v>400</v>
      </c>
      <c r="B119" s="165" t="s">
        <v>403</v>
      </c>
      <c r="C119" s="303"/>
    </row>
    <row r="120" spans="1:3" ht="12" customHeight="1" thickBot="1">
      <c r="A120" s="20" t="s">
        <v>23</v>
      </c>
      <c r="B120" s="153" t="s">
        <v>408</v>
      </c>
      <c r="C120" s="331">
        <f>+C121+C122</f>
        <v>15669</v>
      </c>
    </row>
    <row r="121" spans="1:3" ht="12" customHeight="1">
      <c r="A121" s="15" t="s">
        <v>98</v>
      </c>
      <c r="B121" s="9" t="s">
        <v>65</v>
      </c>
      <c r="C121" s="334">
        <v>15669</v>
      </c>
    </row>
    <row r="122" spans="1:3" ht="12" customHeight="1" thickBot="1">
      <c r="A122" s="16" t="s">
        <v>99</v>
      </c>
      <c r="B122" s="12" t="s">
        <v>66</v>
      </c>
      <c r="C122" s="335"/>
    </row>
    <row r="123" spans="1:3" ht="12" customHeight="1" thickBot="1">
      <c r="A123" s="20" t="s">
        <v>24</v>
      </c>
      <c r="B123" s="153" t="s">
        <v>409</v>
      </c>
      <c r="C123" s="331">
        <f>+C90+C106+C120</f>
        <v>154683</v>
      </c>
    </row>
    <row r="124" spans="1:3" ht="12" customHeight="1" thickBot="1">
      <c r="A124" s="20" t="s">
        <v>25</v>
      </c>
      <c r="B124" s="153" t="s">
        <v>410</v>
      </c>
      <c r="C124" s="331">
        <f>+C125+C126+C127</f>
        <v>0</v>
      </c>
    </row>
    <row r="125" spans="1:3" ht="12" customHeight="1">
      <c r="A125" s="15" t="s">
        <v>102</v>
      </c>
      <c r="B125" s="9" t="s">
        <v>411</v>
      </c>
      <c r="C125" s="302"/>
    </row>
    <row r="126" spans="1:3" ht="12" customHeight="1">
      <c r="A126" s="15" t="s">
        <v>103</v>
      </c>
      <c r="B126" s="9" t="s">
        <v>412</v>
      </c>
      <c r="C126" s="302"/>
    </row>
    <row r="127" spans="1:3" ht="12" customHeight="1" thickBot="1">
      <c r="A127" s="13" t="s">
        <v>104</v>
      </c>
      <c r="B127" s="7" t="s">
        <v>413</v>
      </c>
      <c r="C127" s="302"/>
    </row>
    <row r="128" spans="1:3" ht="12" customHeight="1" thickBot="1">
      <c r="A128" s="20" t="s">
        <v>26</v>
      </c>
      <c r="B128" s="153" t="s">
        <v>465</v>
      </c>
      <c r="C128" s="331">
        <f>+C129+C130+C131+C132</f>
        <v>0</v>
      </c>
    </row>
    <row r="129" spans="1:3" ht="12" customHeight="1">
      <c r="A129" s="15" t="s">
        <v>105</v>
      </c>
      <c r="B129" s="9" t="s">
        <v>414</v>
      </c>
      <c r="C129" s="302"/>
    </row>
    <row r="130" spans="1:3" ht="12" customHeight="1">
      <c r="A130" s="15" t="s">
        <v>106</v>
      </c>
      <c r="B130" s="9" t="s">
        <v>415</v>
      </c>
      <c r="C130" s="302"/>
    </row>
    <row r="131" spans="1:3" ht="12" customHeight="1">
      <c r="A131" s="15" t="s">
        <v>317</v>
      </c>
      <c r="B131" s="9" t="s">
        <v>416</v>
      </c>
      <c r="C131" s="302"/>
    </row>
    <row r="132" spans="1:3" ht="12" customHeight="1" thickBot="1">
      <c r="A132" s="13" t="s">
        <v>318</v>
      </c>
      <c r="B132" s="7" t="s">
        <v>417</v>
      </c>
      <c r="C132" s="302"/>
    </row>
    <row r="133" spans="1:3" ht="12" customHeight="1" thickBot="1">
      <c r="A133" s="20" t="s">
        <v>27</v>
      </c>
      <c r="B133" s="153" t="s">
        <v>418</v>
      </c>
      <c r="C133" s="337">
        <f>+C134+C135+C136+C137</f>
        <v>0</v>
      </c>
    </row>
    <row r="134" spans="1:3" ht="12" customHeight="1">
      <c r="A134" s="15" t="s">
        <v>107</v>
      </c>
      <c r="B134" s="9" t="s">
        <v>419</v>
      </c>
      <c r="C134" s="302"/>
    </row>
    <row r="135" spans="1:3" ht="12" customHeight="1">
      <c r="A135" s="15" t="s">
        <v>108</v>
      </c>
      <c r="B135" s="9" t="s">
        <v>429</v>
      </c>
      <c r="C135" s="302"/>
    </row>
    <row r="136" spans="1:3" ht="12" customHeight="1">
      <c r="A136" s="15" t="s">
        <v>330</v>
      </c>
      <c r="B136" s="9" t="s">
        <v>420</v>
      </c>
      <c r="C136" s="302"/>
    </row>
    <row r="137" spans="1:3" ht="12" customHeight="1" thickBot="1">
      <c r="A137" s="13" t="s">
        <v>331</v>
      </c>
      <c r="B137" s="7" t="s">
        <v>421</v>
      </c>
      <c r="C137" s="302"/>
    </row>
    <row r="138" spans="1:3" ht="12" customHeight="1" thickBot="1">
      <c r="A138" s="20" t="s">
        <v>28</v>
      </c>
      <c r="B138" s="153" t="s">
        <v>422</v>
      </c>
      <c r="C138" s="340">
        <f>+C139+C140+C141+C142</f>
        <v>0</v>
      </c>
    </row>
    <row r="139" spans="1:3" ht="12" customHeight="1">
      <c r="A139" s="15" t="s">
        <v>192</v>
      </c>
      <c r="B139" s="9" t="s">
        <v>423</v>
      </c>
      <c r="C139" s="302"/>
    </row>
    <row r="140" spans="1:3" ht="12" customHeight="1">
      <c r="A140" s="15" t="s">
        <v>193</v>
      </c>
      <c r="B140" s="9" t="s">
        <v>424</v>
      </c>
      <c r="C140" s="302"/>
    </row>
    <row r="141" spans="1:3" ht="12" customHeight="1">
      <c r="A141" s="15" t="s">
        <v>245</v>
      </c>
      <c r="B141" s="9" t="s">
        <v>425</v>
      </c>
      <c r="C141" s="302"/>
    </row>
    <row r="142" spans="1:3" ht="12" customHeight="1" thickBot="1">
      <c r="A142" s="15" t="s">
        <v>333</v>
      </c>
      <c r="B142" s="9" t="s">
        <v>426</v>
      </c>
      <c r="C142" s="302"/>
    </row>
    <row r="143" spans="1:9" ht="15" customHeight="1" thickBot="1">
      <c r="A143" s="20" t="s">
        <v>29</v>
      </c>
      <c r="B143" s="153" t="s">
        <v>427</v>
      </c>
      <c r="C143" s="473">
        <f>+C124+C128+C133+C138</f>
        <v>0</v>
      </c>
      <c r="F143" s="474"/>
      <c r="G143" s="475"/>
      <c r="H143" s="475"/>
      <c r="I143" s="475"/>
    </row>
    <row r="144" spans="1:3" s="460" customFormat="1" ht="12.75" customHeight="1" thickBot="1">
      <c r="A144" s="329" t="s">
        <v>30</v>
      </c>
      <c r="B144" s="423" t="s">
        <v>428</v>
      </c>
      <c r="C144" s="473">
        <f>+C123+C143</f>
        <v>154683</v>
      </c>
    </row>
    <row r="145" ht="7.5" customHeight="1"/>
    <row r="146" spans="1:3" ht="15.75">
      <c r="A146" s="566" t="s">
        <v>430</v>
      </c>
      <c r="B146" s="566"/>
      <c r="C146" s="566"/>
    </row>
    <row r="147" spans="1:3" ht="15" customHeight="1" thickBot="1">
      <c r="A147" s="564" t="s">
        <v>166</v>
      </c>
      <c r="B147" s="564"/>
      <c r="C147" s="341" t="s">
        <v>244</v>
      </c>
    </row>
    <row r="148" spans="1:4" ht="13.5" customHeight="1" thickBot="1">
      <c r="A148" s="20">
        <v>1</v>
      </c>
      <c r="B148" s="30" t="s">
        <v>431</v>
      </c>
      <c r="C148" s="331">
        <f>+C60-C123</f>
        <v>-41146</v>
      </c>
      <c r="D148" s="476"/>
    </row>
    <row r="149" spans="1:3" ht="27.75" customHeight="1" thickBot="1">
      <c r="A149" s="20" t="s">
        <v>22</v>
      </c>
      <c r="B149" s="30" t="s">
        <v>432</v>
      </c>
      <c r="C149" s="331">
        <f>+C83-C143</f>
        <v>41146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Vámosszabadi Község Önkormányzat
2014. ÉVI KÖLTSÉGVETÉS
KÖTELEZŐ FELADATAINAK MÉRLEGE &amp;R&amp;"Times New Roman CE,Félkövér dőlt"&amp;11 1.2. melléklet a 2/2014. (II. 28.)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6">
      <selection activeCell="C2" sqref="C2"/>
    </sheetView>
  </sheetViews>
  <sheetFormatPr defaultColWidth="9.00390625" defaultRowHeight="12.75"/>
  <cols>
    <col min="1" max="1" width="13.875" style="280" customWidth="1"/>
    <col min="2" max="2" width="79.125" style="281" customWidth="1"/>
    <col min="3" max="3" width="25.00390625" style="281" customWidth="1"/>
    <col min="4" max="16384" width="9.375" style="281" customWidth="1"/>
  </cols>
  <sheetData>
    <row r="1" spans="1:3" s="260" customFormat="1" ht="21" customHeight="1" thickBot="1">
      <c r="A1" s="259"/>
      <c r="B1" s="261"/>
      <c r="C1" s="502" t="s">
        <v>573</v>
      </c>
    </row>
    <row r="2" spans="1:3" s="503" customFormat="1" ht="35.25" customHeight="1">
      <c r="A2" s="451" t="s">
        <v>217</v>
      </c>
      <c r="B2" s="392" t="s">
        <v>548</v>
      </c>
      <c r="C2" s="407" t="s">
        <v>68</v>
      </c>
    </row>
    <row r="3" spans="1:3" s="503" customFormat="1" ht="24.75" thickBot="1">
      <c r="A3" s="495" t="s">
        <v>216</v>
      </c>
      <c r="B3" s="393" t="s">
        <v>565</v>
      </c>
      <c r="C3" s="408" t="s">
        <v>516</v>
      </c>
    </row>
    <row r="4" spans="1:3" s="504" customFormat="1" ht="15.75" customHeight="1" thickBot="1">
      <c r="A4" s="263"/>
      <c r="B4" s="263"/>
      <c r="C4" s="264" t="s">
        <v>58</v>
      </c>
    </row>
    <row r="5" spans="1:3" ht="13.5" thickBot="1">
      <c r="A5" s="452" t="s">
        <v>218</v>
      </c>
      <c r="B5" s="265" t="s">
        <v>59</v>
      </c>
      <c r="C5" s="266" t="s">
        <v>60</v>
      </c>
    </row>
    <row r="6" spans="1:3" s="505" customFormat="1" ht="12.75" customHeight="1" thickBot="1">
      <c r="A6" s="227">
        <v>1</v>
      </c>
      <c r="B6" s="228">
        <v>2</v>
      </c>
      <c r="C6" s="229">
        <v>3</v>
      </c>
    </row>
    <row r="7" spans="1:3" s="505" customFormat="1" ht="15.75" customHeight="1" thickBot="1">
      <c r="A7" s="267"/>
      <c r="B7" s="268" t="s">
        <v>61</v>
      </c>
      <c r="C7" s="269"/>
    </row>
    <row r="8" spans="1:3" s="409" customFormat="1" ht="12" customHeight="1" thickBot="1">
      <c r="A8" s="227" t="s">
        <v>21</v>
      </c>
      <c r="B8" s="270" t="s">
        <v>478</v>
      </c>
      <c r="C8" s="351">
        <f>SUM(C9:C18)</f>
        <v>0</v>
      </c>
    </row>
    <row r="9" spans="1:3" s="409" customFormat="1" ht="12" customHeight="1">
      <c r="A9" s="496" t="s">
        <v>109</v>
      </c>
      <c r="B9" s="10" t="s">
        <v>306</v>
      </c>
      <c r="C9" s="398"/>
    </row>
    <row r="10" spans="1:3" s="409" customFormat="1" ht="12" customHeight="1">
      <c r="A10" s="497" t="s">
        <v>110</v>
      </c>
      <c r="B10" s="8" t="s">
        <v>307</v>
      </c>
      <c r="C10" s="349"/>
    </row>
    <row r="11" spans="1:3" s="409" customFormat="1" ht="12" customHeight="1">
      <c r="A11" s="497" t="s">
        <v>111</v>
      </c>
      <c r="B11" s="8" t="s">
        <v>308</v>
      </c>
      <c r="C11" s="349"/>
    </row>
    <row r="12" spans="1:3" s="409" customFormat="1" ht="12" customHeight="1">
      <c r="A12" s="497" t="s">
        <v>112</v>
      </c>
      <c r="B12" s="8" t="s">
        <v>309</v>
      </c>
      <c r="C12" s="349"/>
    </row>
    <row r="13" spans="1:3" s="409" customFormat="1" ht="12" customHeight="1">
      <c r="A13" s="497" t="s">
        <v>161</v>
      </c>
      <c r="B13" s="8" t="s">
        <v>310</v>
      </c>
      <c r="C13" s="349"/>
    </row>
    <row r="14" spans="1:3" s="409" customFormat="1" ht="12" customHeight="1">
      <c r="A14" s="497" t="s">
        <v>113</v>
      </c>
      <c r="B14" s="8" t="s">
        <v>479</v>
      </c>
      <c r="C14" s="349"/>
    </row>
    <row r="15" spans="1:3" s="409" customFormat="1" ht="12" customHeight="1">
      <c r="A15" s="497" t="s">
        <v>114</v>
      </c>
      <c r="B15" s="7" t="s">
        <v>480</v>
      </c>
      <c r="C15" s="349"/>
    </row>
    <row r="16" spans="1:3" s="409" customFormat="1" ht="12" customHeight="1">
      <c r="A16" s="497" t="s">
        <v>124</v>
      </c>
      <c r="B16" s="8" t="s">
        <v>313</v>
      </c>
      <c r="C16" s="399"/>
    </row>
    <row r="17" spans="1:3" s="506" customFormat="1" ht="12" customHeight="1">
      <c r="A17" s="497" t="s">
        <v>125</v>
      </c>
      <c r="B17" s="8" t="s">
        <v>314</v>
      </c>
      <c r="C17" s="349"/>
    </row>
    <row r="18" spans="1:3" s="506" customFormat="1" ht="12" customHeight="1" thickBot="1">
      <c r="A18" s="497" t="s">
        <v>126</v>
      </c>
      <c r="B18" s="7" t="s">
        <v>315</v>
      </c>
      <c r="C18" s="350"/>
    </row>
    <row r="19" spans="1:3" s="409" customFormat="1" ht="12" customHeight="1" thickBot="1">
      <c r="A19" s="227" t="s">
        <v>22</v>
      </c>
      <c r="B19" s="270" t="s">
        <v>481</v>
      </c>
      <c r="C19" s="351">
        <f>SUM(C20:C22)</f>
        <v>0</v>
      </c>
    </row>
    <row r="20" spans="1:3" s="506" customFormat="1" ht="12" customHeight="1">
      <c r="A20" s="497" t="s">
        <v>115</v>
      </c>
      <c r="B20" s="9" t="s">
        <v>281</v>
      </c>
      <c r="C20" s="349"/>
    </row>
    <row r="21" spans="1:3" s="506" customFormat="1" ht="12" customHeight="1">
      <c r="A21" s="497" t="s">
        <v>116</v>
      </c>
      <c r="B21" s="8" t="s">
        <v>482</v>
      </c>
      <c r="C21" s="349"/>
    </row>
    <row r="22" spans="1:3" s="506" customFormat="1" ht="12" customHeight="1">
      <c r="A22" s="497" t="s">
        <v>117</v>
      </c>
      <c r="B22" s="8" t="s">
        <v>483</v>
      </c>
      <c r="C22" s="349"/>
    </row>
    <row r="23" spans="1:3" s="506" customFormat="1" ht="12" customHeight="1" thickBot="1">
      <c r="A23" s="497" t="s">
        <v>118</v>
      </c>
      <c r="B23" s="8" t="s">
        <v>2</v>
      </c>
      <c r="C23" s="349"/>
    </row>
    <row r="24" spans="1:3" s="506" customFormat="1" ht="12" customHeight="1" thickBot="1">
      <c r="A24" s="235" t="s">
        <v>23</v>
      </c>
      <c r="B24" s="153" t="s">
        <v>185</v>
      </c>
      <c r="C24" s="378"/>
    </row>
    <row r="25" spans="1:3" s="506" customFormat="1" ht="12" customHeight="1" thickBot="1">
      <c r="A25" s="235" t="s">
        <v>24</v>
      </c>
      <c r="B25" s="153" t="s">
        <v>484</v>
      </c>
      <c r="C25" s="351">
        <f>+C26+C27</f>
        <v>0</v>
      </c>
    </row>
    <row r="26" spans="1:3" s="506" customFormat="1" ht="12" customHeight="1">
      <c r="A26" s="498" t="s">
        <v>291</v>
      </c>
      <c r="B26" s="499" t="s">
        <v>482</v>
      </c>
      <c r="C26" s="96"/>
    </row>
    <row r="27" spans="1:3" s="506" customFormat="1" ht="12" customHeight="1">
      <c r="A27" s="498" t="s">
        <v>294</v>
      </c>
      <c r="B27" s="500" t="s">
        <v>485</v>
      </c>
      <c r="C27" s="352"/>
    </row>
    <row r="28" spans="1:3" s="506" customFormat="1" ht="12" customHeight="1" thickBot="1">
      <c r="A28" s="497" t="s">
        <v>295</v>
      </c>
      <c r="B28" s="501" t="s">
        <v>486</v>
      </c>
      <c r="C28" s="103"/>
    </row>
    <row r="29" spans="1:3" s="506" customFormat="1" ht="12" customHeight="1" thickBot="1">
      <c r="A29" s="235" t="s">
        <v>25</v>
      </c>
      <c r="B29" s="153" t="s">
        <v>487</v>
      </c>
      <c r="C29" s="351">
        <f>+C30+C31+C32</f>
        <v>0</v>
      </c>
    </row>
    <row r="30" spans="1:3" s="506" customFormat="1" ht="12" customHeight="1">
      <c r="A30" s="498" t="s">
        <v>102</v>
      </c>
      <c r="B30" s="499" t="s">
        <v>320</v>
      </c>
      <c r="C30" s="96"/>
    </row>
    <row r="31" spans="1:3" s="506" customFormat="1" ht="12" customHeight="1">
      <c r="A31" s="498" t="s">
        <v>103</v>
      </c>
      <c r="B31" s="500" t="s">
        <v>321</v>
      </c>
      <c r="C31" s="352"/>
    </row>
    <row r="32" spans="1:3" s="506" customFormat="1" ht="12" customHeight="1" thickBot="1">
      <c r="A32" s="497" t="s">
        <v>104</v>
      </c>
      <c r="B32" s="163" t="s">
        <v>322</v>
      </c>
      <c r="C32" s="103"/>
    </row>
    <row r="33" spans="1:3" s="409" customFormat="1" ht="12" customHeight="1" thickBot="1">
      <c r="A33" s="235" t="s">
        <v>26</v>
      </c>
      <c r="B33" s="153" t="s">
        <v>435</v>
      </c>
      <c r="C33" s="378"/>
    </row>
    <row r="34" spans="1:3" s="409" customFormat="1" ht="12" customHeight="1" thickBot="1">
      <c r="A34" s="235" t="s">
        <v>27</v>
      </c>
      <c r="B34" s="153" t="s">
        <v>488</v>
      </c>
      <c r="C34" s="400"/>
    </row>
    <row r="35" spans="1:3" s="409" customFormat="1" ht="12" customHeight="1" thickBot="1">
      <c r="A35" s="227" t="s">
        <v>28</v>
      </c>
      <c r="B35" s="153" t="s">
        <v>489</v>
      </c>
      <c r="C35" s="401">
        <f>+C8+C19+C24+C25+C29+C33+C34</f>
        <v>0</v>
      </c>
    </row>
    <row r="36" spans="1:3" s="409" customFormat="1" ht="12" customHeight="1" thickBot="1">
      <c r="A36" s="271" t="s">
        <v>29</v>
      </c>
      <c r="B36" s="153" t="s">
        <v>490</v>
      </c>
      <c r="C36" s="401">
        <f>+C37+C38+C39</f>
        <v>0</v>
      </c>
    </row>
    <row r="37" spans="1:3" s="409" customFormat="1" ht="12" customHeight="1">
      <c r="A37" s="498" t="s">
        <v>491</v>
      </c>
      <c r="B37" s="499" t="s">
        <v>253</v>
      </c>
      <c r="C37" s="96"/>
    </row>
    <row r="38" spans="1:3" s="409" customFormat="1" ht="12" customHeight="1">
      <c r="A38" s="498" t="s">
        <v>492</v>
      </c>
      <c r="B38" s="500" t="s">
        <v>3</v>
      </c>
      <c r="C38" s="352"/>
    </row>
    <row r="39" spans="1:3" s="506" customFormat="1" ht="12" customHeight="1" thickBot="1">
      <c r="A39" s="497" t="s">
        <v>493</v>
      </c>
      <c r="B39" s="163" t="s">
        <v>494</v>
      </c>
      <c r="C39" s="103"/>
    </row>
    <row r="40" spans="1:3" s="506" customFormat="1" ht="15" customHeight="1" thickBot="1">
      <c r="A40" s="271" t="s">
        <v>30</v>
      </c>
      <c r="B40" s="272" t="s">
        <v>495</v>
      </c>
      <c r="C40" s="404">
        <f>+C35+C36</f>
        <v>0</v>
      </c>
    </row>
    <row r="41" spans="1:3" s="506" customFormat="1" ht="15" customHeight="1">
      <c r="A41" s="273"/>
      <c r="B41" s="274"/>
      <c r="C41" s="402"/>
    </row>
    <row r="42" spans="1:3" ht="13.5" thickBot="1">
      <c r="A42" s="275"/>
      <c r="B42" s="276"/>
      <c r="C42" s="403"/>
    </row>
    <row r="43" spans="1:3" s="505" customFormat="1" ht="16.5" customHeight="1" thickBot="1">
      <c r="A43" s="277"/>
      <c r="B43" s="278" t="s">
        <v>63</v>
      </c>
      <c r="C43" s="404"/>
    </row>
    <row r="44" spans="1:3" s="507" customFormat="1" ht="12" customHeight="1" thickBot="1">
      <c r="A44" s="235" t="s">
        <v>21</v>
      </c>
      <c r="B44" s="153" t="s">
        <v>496</v>
      </c>
      <c r="C44" s="351">
        <f>SUM(C45:C49)</f>
        <v>0</v>
      </c>
    </row>
    <row r="45" spans="1:3" ht="12" customHeight="1">
      <c r="A45" s="497" t="s">
        <v>109</v>
      </c>
      <c r="B45" s="9" t="s">
        <v>52</v>
      </c>
      <c r="C45" s="96"/>
    </row>
    <row r="46" spans="1:3" ht="12" customHeight="1">
      <c r="A46" s="497" t="s">
        <v>110</v>
      </c>
      <c r="B46" s="8" t="s">
        <v>194</v>
      </c>
      <c r="C46" s="99"/>
    </row>
    <row r="47" spans="1:3" ht="12" customHeight="1">
      <c r="A47" s="497" t="s">
        <v>111</v>
      </c>
      <c r="B47" s="8" t="s">
        <v>152</v>
      </c>
      <c r="C47" s="99"/>
    </row>
    <row r="48" spans="1:3" ht="12" customHeight="1">
      <c r="A48" s="497" t="s">
        <v>112</v>
      </c>
      <c r="B48" s="8" t="s">
        <v>195</v>
      </c>
      <c r="C48" s="99"/>
    </row>
    <row r="49" spans="1:3" ht="12" customHeight="1" thickBot="1">
      <c r="A49" s="497" t="s">
        <v>161</v>
      </c>
      <c r="B49" s="8" t="s">
        <v>196</v>
      </c>
      <c r="C49" s="99"/>
    </row>
    <row r="50" spans="1:3" ht="12" customHeight="1" thickBot="1">
      <c r="A50" s="235" t="s">
        <v>22</v>
      </c>
      <c r="B50" s="153" t="s">
        <v>497</v>
      </c>
      <c r="C50" s="351">
        <f>SUM(C51:C53)</f>
        <v>0</v>
      </c>
    </row>
    <row r="51" spans="1:3" s="507" customFormat="1" ht="12" customHeight="1">
      <c r="A51" s="497" t="s">
        <v>115</v>
      </c>
      <c r="B51" s="9" t="s">
        <v>243</v>
      </c>
      <c r="C51" s="96"/>
    </row>
    <row r="52" spans="1:3" ht="12" customHeight="1">
      <c r="A52" s="497" t="s">
        <v>116</v>
      </c>
      <c r="B52" s="8" t="s">
        <v>198</v>
      </c>
      <c r="C52" s="99"/>
    </row>
    <row r="53" spans="1:3" ht="12" customHeight="1">
      <c r="A53" s="497" t="s">
        <v>117</v>
      </c>
      <c r="B53" s="8" t="s">
        <v>64</v>
      </c>
      <c r="C53" s="99"/>
    </row>
    <row r="54" spans="1:3" ht="12" customHeight="1" thickBot="1">
      <c r="A54" s="497" t="s">
        <v>118</v>
      </c>
      <c r="B54" s="8" t="s">
        <v>4</v>
      </c>
      <c r="C54" s="99"/>
    </row>
    <row r="55" spans="1:3" ht="15" customHeight="1" thickBot="1">
      <c r="A55" s="235" t="s">
        <v>23</v>
      </c>
      <c r="B55" s="279" t="s">
        <v>498</v>
      </c>
      <c r="C55" s="405">
        <f>+C44+C50</f>
        <v>0</v>
      </c>
    </row>
    <row r="56" ht="13.5" thickBot="1">
      <c r="C56" s="406"/>
    </row>
    <row r="57" spans="1:3" ht="15" customHeight="1" thickBot="1">
      <c r="A57" s="282" t="s">
        <v>219</v>
      </c>
      <c r="B57" s="283"/>
      <c r="C57" s="150">
        <v>0</v>
      </c>
    </row>
    <row r="58" spans="1:3" ht="14.25" customHeight="1" thickBot="1">
      <c r="A58" s="282" t="s">
        <v>220</v>
      </c>
      <c r="B58" s="283"/>
      <c r="C58" s="15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A8" sqref="A8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610" t="s">
        <v>5</v>
      </c>
      <c r="B1" s="610"/>
      <c r="C1" s="610"/>
      <c r="D1" s="610"/>
      <c r="E1" s="610"/>
      <c r="F1" s="610"/>
      <c r="G1" s="610"/>
    </row>
    <row r="3" spans="1:7" s="186" customFormat="1" ht="27" customHeight="1">
      <c r="A3" s="184" t="s">
        <v>224</v>
      </c>
      <c r="B3" s="185"/>
      <c r="C3" s="609" t="s">
        <v>549</v>
      </c>
      <c r="D3" s="609"/>
      <c r="E3" s="609"/>
      <c r="F3" s="609"/>
      <c r="G3" s="609"/>
    </row>
    <row r="4" spans="1:7" s="186" customFormat="1" ht="15.75">
      <c r="A4" s="185"/>
      <c r="B4" s="185"/>
      <c r="C4" s="185"/>
      <c r="D4" s="185"/>
      <c r="E4" s="185"/>
      <c r="F4" s="185"/>
      <c r="G4" s="185"/>
    </row>
    <row r="5" spans="1:7" s="186" customFormat="1" ht="24.75" customHeight="1">
      <c r="A5" s="184" t="s">
        <v>225</v>
      </c>
      <c r="B5" s="185"/>
      <c r="C5" s="609" t="s">
        <v>551</v>
      </c>
      <c r="D5" s="609"/>
      <c r="E5" s="609"/>
      <c r="F5" s="609"/>
      <c r="G5" s="185"/>
    </row>
    <row r="6" spans="1:7" s="187" customFormat="1" ht="12.75">
      <c r="A6" s="244"/>
      <c r="B6" s="244"/>
      <c r="C6" s="244"/>
      <c r="D6" s="244"/>
      <c r="E6" s="244"/>
      <c r="F6" s="244"/>
      <c r="G6" s="244"/>
    </row>
    <row r="7" spans="1:7" s="188" customFormat="1" ht="15" customHeight="1">
      <c r="A7" s="301" t="s">
        <v>566</v>
      </c>
      <c r="B7" s="300"/>
      <c r="C7" s="300"/>
      <c r="D7" s="286"/>
      <c r="E7" s="286"/>
      <c r="F7" s="286"/>
      <c r="G7" s="286"/>
    </row>
    <row r="8" spans="1:7" s="188" customFormat="1" ht="15" customHeight="1" thickBot="1">
      <c r="A8" s="301" t="s">
        <v>226</v>
      </c>
      <c r="B8" s="286"/>
      <c r="C8" s="286"/>
      <c r="D8" s="286"/>
      <c r="E8" s="286"/>
      <c r="F8" s="286"/>
      <c r="G8" s="286"/>
    </row>
    <row r="9" spans="1:7" s="95" customFormat="1" ht="42" customHeight="1" thickBot="1">
      <c r="A9" s="224" t="s">
        <v>19</v>
      </c>
      <c r="B9" s="225" t="s">
        <v>227</v>
      </c>
      <c r="C9" s="225" t="s">
        <v>228</v>
      </c>
      <c r="D9" s="225" t="s">
        <v>229</v>
      </c>
      <c r="E9" s="225" t="s">
        <v>230</v>
      </c>
      <c r="F9" s="225" t="s">
        <v>231</v>
      </c>
      <c r="G9" s="226" t="s">
        <v>56</v>
      </c>
    </row>
    <row r="10" spans="1:7" ht="24" customHeight="1">
      <c r="A10" s="287" t="s">
        <v>21</v>
      </c>
      <c r="B10" s="233" t="s">
        <v>232</v>
      </c>
      <c r="C10" s="189"/>
      <c r="D10" s="189"/>
      <c r="E10" s="189"/>
      <c r="F10" s="189"/>
      <c r="G10" s="288">
        <f>SUM(C10:F10)</f>
        <v>0</v>
      </c>
    </row>
    <row r="11" spans="1:7" ht="24" customHeight="1">
      <c r="A11" s="289" t="s">
        <v>22</v>
      </c>
      <c r="B11" s="234" t="s">
        <v>233</v>
      </c>
      <c r="C11" s="190"/>
      <c r="D11" s="190"/>
      <c r="E11" s="190"/>
      <c r="F11" s="190"/>
      <c r="G11" s="290">
        <f aca="true" t="shared" si="0" ref="G11:G16">SUM(C11:F11)</f>
        <v>0</v>
      </c>
    </row>
    <row r="12" spans="1:7" ht="24" customHeight="1">
      <c r="A12" s="289" t="s">
        <v>23</v>
      </c>
      <c r="B12" s="234" t="s">
        <v>234</v>
      </c>
      <c r="C12" s="190"/>
      <c r="D12" s="190"/>
      <c r="E12" s="190"/>
      <c r="F12" s="190"/>
      <c r="G12" s="290">
        <f t="shared" si="0"/>
        <v>0</v>
      </c>
    </row>
    <row r="13" spans="1:7" ht="24" customHeight="1">
      <c r="A13" s="289" t="s">
        <v>24</v>
      </c>
      <c r="B13" s="234" t="s">
        <v>235</v>
      </c>
      <c r="C13" s="190"/>
      <c r="D13" s="190"/>
      <c r="E13" s="190"/>
      <c r="F13" s="190"/>
      <c r="G13" s="290">
        <f t="shared" si="0"/>
        <v>0</v>
      </c>
    </row>
    <row r="14" spans="1:7" ht="24" customHeight="1">
      <c r="A14" s="289" t="s">
        <v>25</v>
      </c>
      <c r="B14" s="234" t="s">
        <v>236</v>
      </c>
      <c r="C14" s="190"/>
      <c r="D14" s="190"/>
      <c r="E14" s="190"/>
      <c r="F14" s="190"/>
      <c r="G14" s="290">
        <f t="shared" si="0"/>
        <v>0</v>
      </c>
    </row>
    <row r="15" spans="1:7" ht="24" customHeight="1" thickBot="1">
      <c r="A15" s="291" t="s">
        <v>26</v>
      </c>
      <c r="B15" s="292" t="s">
        <v>237</v>
      </c>
      <c r="C15" s="191"/>
      <c r="D15" s="191"/>
      <c r="E15" s="191"/>
      <c r="F15" s="191"/>
      <c r="G15" s="293">
        <f t="shared" si="0"/>
        <v>0</v>
      </c>
    </row>
    <row r="16" spans="1:7" s="192" customFormat="1" ht="24" customHeight="1" thickBot="1">
      <c r="A16" s="294" t="s">
        <v>27</v>
      </c>
      <c r="B16" s="295" t="s">
        <v>56</v>
      </c>
      <c r="C16" s="296">
        <f>SUM(C10:C15)</f>
        <v>0</v>
      </c>
      <c r="D16" s="296">
        <f>SUM(D10:D15)</f>
        <v>0</v>
      </c>
      <c r="E16" s="296">
        <f>SUM(E10:E15)</f>
        <v>0</v>
      </c>
      <c r="F16" s="296">
        <f>SUM(F10:F15)</f>
        <v>0</v>
      </c>
      <c r="G16" s="297">
        <f t="shared" si="0"/>
        <v>0</v>
      </c>
    </row>
    <row r="17" spans="1:7" s="187" customFormat="1" ht="12.75">
      <c r="A17" s="244"/>
      <c r="B17" s="244"/>
      <c r="C17" s="244"/>
      <c r="D17" s="244"/>
      <c r="E17" s="244"/>
      <c r="F17" s="244"/>
      <c r="G17" s="244"/>
    </row>
    <row r="18" spans="1:7" s="187" customFormat="1" ht="12.75">
      <c r="A18" s="244"/>
      <c r="B18" s="244"/>
      <c r="C18" s="244"/>
      <c r="D18" s="244"/>
      <c r="E18" s="244"/>
      <c r="F18" s="244"/>
      <c r="G18" s="244"/>
    </row>
    <row r="19" spans="1:7" s="187" customFormat="1" ht="12.75">
      <c r="A19" s="244"/>
      <c r="B19" s="244"/>
      <c r="C19" s="244"/>
      <c r="D19" s="244"/>
      <c r="E19" s="244"/>
      <c r="F19" s="244"/>
      <c r="G19" s="244"/>
    </row>
    <row r="20" spans="1:7" s="187" customFormat="1" ht="15.75">
      <c r="A20" s="186" t="s">
        <v>552</v>
      </c>
      <c r="B20" s="244"/>
      <c r="C20" s="244"/>
      <c r="D20" s="244"/>
      <c r="E20" s="244"/>
      <c r="F20" s="244"/>
      <c r="G20" s="244"/>
    </row>
    <row r="21" spans="1:7" s="187" customFormat="1" ht="12.75">
      <c r="A21" s="244"/>
      <c r="B21" s="244"/>
      <c r="C21" s="244"/>
      <c r="D21" s="244"/>
      <c r="E21" s="244"/>
      <c r="F21" s="244"/>
      <c r="G21" s="244"/>
    </row>
    <row r="22" spans="1:7" ht="12.75">
      <c r="A22" s="244"/>
      <c r="B22" s="244"/>
      <c r="C22" s="244"/>
      <c r="D22" s="244"/>
      <c r="E22" s="244"/>
      <c r="F22" s="244"/>
      <c r="G22" s="244"/>
    </row>
    <row r="23" spans="1:7" ht="12.75">
      <c r="A23" s="244"/>
      <c r="B23" s="244"/>
      <c r="C23" s="187"/>
      <c r="D23" s="187"/>
      <c r="E23" s="187"/>
      <c r="F23" s="187"/>
      <c r="G23" s="244"/>
    </row>
    <row r="24" spans="1:7" ht="13.5">
      <c r="A24" s="244"/>
      <c r="B24" s="244"/>
      <c r="C24" s="298"/>
      <c r="D24" s="299" t="s">
        <v>238</v>
      </c>
      <c r="E24" s="299"/>
      <c r="F24" s="298"/>
      <c r="G24" s="244"/>
    </row>
    <row r="25" spans="3:6" ht="13.5">
      <c r="C25" s="193"/>
      <c r="D25" s="194"/>
      <c r="E25" s="194"/>
      <c r="F25" s="193"/>
    </row>
    <row r="26" spans="3:6" ht="13.5">
      <c r="C26" s="193"/>
      <c r="D26" s="194"/>
      <c r="E26" s="194"/>
      <c r="F26" s="193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2/2014. (II. 28.)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tabSelected="1" zoomScale="120" zoomScaleNormal="120" zoomScaleSheetLayoutView="130" workbookViewId="0" topLeftCell="A86">
      <selection activeCell="F88" sqref="F88"/>
    </sheetView>
  </sheetViews>
  <sheetFormatPr defaultColWidth="9.00390625" defaultRowHeight="12.75"/>
  <cols>
    <col min="1" max="1" width="9.00390625" style="426" customWidth="1"/>
    <col min="2" max="2" width="75.875" style="426" customWidth="1"/>
    <col min="3" max="3" width="15.50390625" style="427" customWidth="1"/>
    <col min="4" max="5" width="15.50390625" style="426" customWidth="1"/>
    <col min="6" max="6" width="9.00390625" style="44" customWidth="1"/>
    <col min="7" max="16384" width="9.375" style="44" customWidth="1"/>
  </cols>
  <sheetData>
    <row r="1" spans="1:5" ht="15.75" customHeight="1">
      <c r="A1" s="563" t="s">
        <v>18</v>
      </c>
      <c r="B1" s="563"/>
      <c r="C1" s="563"/>
      <c r="D1" s="563"/>
      <c r="E1" s="563"/>
    </row>
    <row r="2" spans="1:5" ht="15.75" customHeight="1" thickBot="1">
      <c r="A2" s="564" t="s">
        <v>164</v>
      </c>
      <c r="B2" s="564"/>
      <c r="D2" s="162"/>
      <c r="E2" s="341" t="s">
        <v>244</v>
      </c>
    </row>
    <row r="3" spans="1:5" ht="37.5" customHeight="1" thickBot="1">
      <c r="A3" s="23" t="s">
        <v>78</v>
      </c>
      <c r="B3" s="24" t="s">
        <v>20</v>
      </c>
      <c r="C3" s="24" t="s">
        <v>467</v>
      </c>
      <c r="D3" s="449" t="s">
        <v>468</v>
      </c>
      <c r="E3" s="183" t="s">
        <v>272</v>
      </c>
    </row>
    <row r="4" spans="1:5" s="46" customFormat="1" ht="12" customHeight="1" thickBot="1">
      <c r="A4" s="37">
        <v>1</v>
      </c>
      <c r="B4" s="38">
        <v>2</v>
      </c>
      <c r="C4" s="38">
        <v>3</v>
      </c>
      <c r="D4" s="38">
        <v>4</v>
      </c>
      <c r="E4" s="494">
        <v>5</v>
      </c>
    </row>
    <row r="5" spans="1:5" s="1" customFormat="1" ht="12" customHeight="1" thickBot="1">
      <c r="A5" s="20" t="s">
        <v>21</v>
      </c>
      <c r="B5" s="21" t="s">
        <v>273</v>
      </c>
      <c r="C5" s="441">
        <f>+C6+C7+C8+C9+C10+C11</f>
        <v>28062</v>
      </c>
      <c r="D5" s="441">
        <f>+D6+D7+D8+D9+D10+D11</f>
        <v>50794</v>
      </c>
      <c r="E5" s="331">
        <f>+E6+E7+E8+E9+E10+E11</f>
        <v>54236</v>
      </c>
    </row>
    <row r="6" spans="1:5" s="1" customFormat="1" ht="12" customHeight="1">
      <c r="A6" s="15" t="s">
        <v>109</v>
      </c>
      <c r="B6" s="461" t="s">
        <v>274</v>
      </c>
      <c r="C6" s="443">
        <v>22662</v>
      </c>
      <c r="D6" s="443">
        <v>50794</v>
      </c>
      <c r="E6" s="334">
        <v>6307</v>
      </c>
    </row>
    <row r="7" spans="1:5" s="1" customFormat="1" ht="12" customHeight="1">
      <c r="A7" s="14" t="s">
        <v>110</v>
      </c>
      <c r="B7" s="462" t="s">
        <v>275</v>
      </c>
      <c r="C7" s="442">
        <v>1694</v>
      </c>
      <c r="D7" s="442"/>
      <c r="E7" s="333">
        <v>37349</v>
      </c>
    </row>
    <row r="8" spans="1:5" s="1" customFormat="1" ht="12" customHeight="1">
      <c r="A8" s="14" t="s">
        <v>111</v>
      </c>
      <c r="B8" s="462" t="s">
        <v>276</v>
      </c>
      <c r="C8" s="442">
        <v>680</v>
      </c>
      <c r="D8" s="442"/>
      <c r="E8" s="333">
        <v>8682</v>
      </c>
    </row>
    <row r="9" spans="1:5" s="1" customFormat="1" ht="12" customHeight="1">
      <c r="A9" s="14" t="s">
        <v>112</v>
      </c>
      <c r="B9" s="462" t="s">
        <v>277</v>
      </c>
      <c r="C9" s="442"/>
      <c r="D9" s="442"/>
      <c r="E9" s="333"/>
    </row>
    <row r="10" spans="1:5" s="1" customFormat="1" ht="12" customHeight="1">
      <c r="A10" s="14" t="s">
        <v>161</v>
      </c>
      <c r="B10" s="462" t="s">
        <v>278</v>
      </c>
      <c r="C10" s="530">
        <v>3026</v>
      </c>
      <c r="D10" s="530"/>
      <c r="E10" s="333">
        <v>1867</v>
      </c>
    </row>
    <row r="11" spans="1:5" s="1" customFormat="1" ht="12" customHeight="1" thickBot="1">
      <c r="A11" s="16" t="s">
        <v>113</v>
      </c>
      <c r="B11" s="328" t="s">
        <v>279</v>
      </c>
      <c r="C11" s="531"/>
      <c r="D11" s="531"/>
      <c r="E11" s="333">
        <v>31</v>
      </c>
    </row>
    <row r="12" spans="1:5" s="1" customFormat="1" ht="12" customHeight="1" thickBot="1">
      <c r="A12" s="20" t="s">
        <v>22</v>
      </c>
      <c r="B12" s="326" t="s">
        <v>280</v>
      </c>
      <c r="C12" s="441">
        <f>+C13+C14+C15+C16+C17</f>
        <v>4007</v>
      </c>
      <c r="D12" s="441">
        <f>+D13+D14+D15+D16+D17</f>
        <v>1389</v>
      </c>
      <c r="E12" s="331">
        <f>+E13+E14+E15+E16+E17</f>
        <v>6546</v>
      </c>
    </row>
    <row r="13" spans="1:5" s="1" customFormat="1" ht="12" customHeight="1">
      <c r="A13" s="15" t="s">
        <v>115</v>
      </c>
      <c r="B13" s="461" t="s">
        <v>281</v>
      </c>
      <c r="C13" s="443">
        <v>1004</v>
      </c>
      <c r="D13" s="443"/>
      <c r="E13" s="334"/>
    </row>
    <row r="14" spans="1:5" s="1" customFormat="1" ht="12" customHeight="1">
      <c r="A14" s="14" t="s">
        <v>116</v>
      </c>
      <c r="B14" s="462" t="s">
        <v>282</v>
      </c>
      <c r="C14" s="442"/>
      <c r="D14" s="442"/>
      <c r="E14" s="333"/>
    </row>
    <row r="15" spans="1:5" s="1" customFormat="1" ht="12" customHeight="1">
      <c r="A15" s="14" t="s">
        <v>117</v>
      </c>
      <c r="B15" s="462" t="s">
        <v>506</v>
      </c>
      <c r="C15" s="442"/>
      <c r="D15" s="442">
        <v>0</v>
      </c>
      <c r="E15" s="333"/>
    </row>
    <row r="16" spans="1:5" s="1" customFormat="1" ht="12" customHeight="1">
      <c r="A16" s="14" t="s">
        <v>118</v>
      </c>
      <c r="B16" s="462" t="s">
        <v>507</v>
      </c>
      <c r="C16" s="442"/>
      <c r="D16" s="442"/>
      <c r="E16" s="333"/>
    </row>
    <row r="17" spans="1:5" s="1" customFormat="1" ht="12" customHeight="1">
      <c r="A17" s="14" t="s">
        <v>119</v>
      </c>
      <c r="B17" s="462" t="s">
        <v>283</v>
      </c>
      <c r="C17" s="442">
        <v>3003</v>
      </c>
      <c r="D17" s="442">
        <v>1389</v>
      </c>
      <c r="E17" s="333">
        <v>6546</v>
      </c>
    </row>
    <row r="18" spans="1:5" s="1" customFormat="1" ht="12" customHeight="1" thickBot="1">
      <c r="A18" s="16" t="s">
        <v>128</v>
      </c>
      <c r="B18" s="328" t="s">
        <v>284</v>
      </c>
      <c r="C18" s="444"/>
      <c r="D18" s="444"/>
      <c r="E18" s="335"/>
    </row>
    <row r="19" spans="1:5" s="1" customFormat="1" ht="12" customHeight="1" thickBot="1">
      <c r="A19" s="20" t="s">
        <v>23</v>
      </c>
      <c r="B19" s="21" t="s">
        <v>285</v>
      </c>
      <c r="C19" s="441">
        <f>+C20+C21+C22+C23+C24</f>
        <v>2822</v>
      </c>
      <c r="D19" s="441">
        <f>+D20+D21+D22+D23+D24</f>
        <v>8000</v>
      </c>
      <c r="E19" s="331">
        <f>+E20+E21+E22+E23+E24</f>
        <v>0</v>
      </c>
    </row>
    <row r="20" spans="1:5" s="1" customFormat="1" ht="12" customHeight="1">
      <c r="A20" s="15" t="s">
        <v>98</v>
      </c>
      <c r="B20" s="461" t="s">
        <v>286</v>
      </c>
      <c r="C20" s="443"/>
      <c r="D20" s="443"/>
      <c r="E20" s="334"/>
    </row>
    <row r="21" spans="1:5" s="1" customFormat="1" ht="12" customHeight="1">
      <c r="A21" s="14" t="s">
        <v>99</v>
      </c>
      <c r="B21" s="462" t="s">
        <v>287</v>
      </c>
      <c r="C21" s="442"/>
      <c r="D21" s="442"/>
      <c r="E21" s="333"/>
    </row>
    <row r="22" spans="1:5" s="1" customFormat="1" ht="12" customHeight="1">
      <c r="A22" s="14" t="s">
        <v>100</v>
      </c>
      <c r="B22" s="462" t="s">
        <v>508</v>
      </c>
      <c r="C22" s="442"/>
      <c r="D22" s="442"/>
      <c r="E22" s="333"/>
    </row>
    <row r="23" spans="1:5" s="1" customFormat="1" ht="12" customHeight="1">
      <c r="A23" s="14" t="s">
        <v>101</v>
      </c>
      <c r="B23" s="462" t="s">
        <v>509</v>
      </c>
      <c r="C23" s="442"/>
      <c r="D23" s="442"/>
      <c r="E23" s="333"/>
    </row>
    <row r="24" spans="1:5" s="1" customFormat="1" ht="12" customHeight="1">
      <c r="A24" s="14" t="s">
        <v>182</v>
      </c>
      <c r="B24" s="462" t="s">
        <v>288</v>
      </c>
      <c r="C24" s="442">
        <v>2822</v>
      </c>
      <c r="D24" s="442">
        <v>8000</v>
      </c>
      <c r="E24" s="333"/>
    </row>
    <row r="25" spans="1:5" s="1" customFormat="1" ht="12" customHeight="1" thickBot="1">
      <c r="A25" s="16" t="s">
        <v>183</v>
      </c>
      <c r="B25" s="328" t="s">
        <v>289</v>
      </c>
      <c r="C25" s="444"/>
      <c r="D25" s="444"/>
      <c r="E25" s="335"/>
    </row>
    <row r="26" spans="1:5" s="1" customFormat="1" ht="12" customHeight="1" thickBot="1">
      <c r="A26" s="20" t="s">
        <v>184</v>
      </c>
      <c r="B26" s="21" t="s">
        <v>290</v>
      </c>
      <c r="C26" s="448">
        <f>+C27+C30+C31+C32</f>
        <v>77558</v>
      </c>
      <c r="D26" s="448">
        <f>+D27+D30+D31+D32</f>
        <v>35159</v>
      </c>
      <c r="E26" s="337">
        <f>+E27+E30+E31+E32</f>
        <v>41200</v>
      </c>
    </row>
    <row r="27" spans="1:5" s="1" customFormat="1" ht="12" customHeight="1">
      <c r="A27" s="15" t="s">
        <v>291</v>
      </c>
      <c r="B27" s="461" t="s">
        <v>297</v>
      </c>
      <c r="C27" s="493">
        <f>+C28+C29</f>
        <v>30008</v>
      </c>
      <c r="D27" s="493">
        <f>+D28+D29</f>
        <v>26779</v>
      </c>
      <c r="E27" s="456">
        <f>+E28+E29</f>
        <v>34000</v>
      </c>
    </row>
    <row r="28" spans="1:5" s="1" customFormat="1" ht="12" customHeight="1">
      <c r="A28" s="14" t="s">
        <v>292</v>
      </c>
      <c r="B28" s="462" t="s">
        <v>298</v>
      </c>
      <c r="C28" s="442">
        <v>3595</v>
      </c>
      <c r="D28" s="442">
        <v>2779</v>
      </c>
      <c r="E28" s="333">
        <v>4000</v>
      </c>
    </row>
    <row r="29" spans="1:5" s="1" customFormat="1" ht="12" customHeight="1">
      <c r="A29" s="14" t="s">
        <v>293</v>
      </c>
      <c r="B29" s="462" t="s">
        <v>299</v>
      </c>
      <c r="C29" s="442">
        <v>26413</v>
      </c>
      <c r="D29" s="442">
        <v>24000</v>
      </c>
      <c r="E29" s="333">
        <v>30000</v>
      </c>
    </row>
    <row r="30" spans="1:5" s="1" customFormat="1" ht="12" customHeight="1">
      <c r="A30" s="14" t="s">
        <v>294</v>
      </c>
      <c r="B30" s="462" t="s">
        <v>300</v>
      </c>
      <c r="C30" s="442">
        <v>16393</v>
      </c>
      <c r="D30" s="442">
        <v>8000</v>
      </c>
      <c r="E30" s="333">
        <v>6600</v>
      </c>
    </row>
    <row r="31" spans="1:5" s="1" customFormat="1" ht="12" customHeight="1">
      <c r="A31" s="14" t="s">
        <v>295</v>
      </c>
      <c r="B31" s="462" t="s">
        <v>301</v>
      </c>
      <c r="C31" s="442">
        <v>32</v>
      </c>
      <c r="D31" s="442">
        <v>50</v>
      </c>
      <c r="E31" s="333">
        <v>100</v>
      </c>
    </row>
    <row r="32" spans="1:5" s="1" customFormat="1" ht="12" customHeight="1" thickBot="1">
      <c r="A32" s="16" t="s">
        <v>296</v>
      </c>
      <c r="B32" s="328" t="s">
        <v>302</v>
      </c>
      <c r="C32" s="444">
        <v>31125</v>
      </c>
      <c r="D32" s="444">
        <v>330</v>
      </c>
      <c r="E32" s="335">
        <v>500</v>
      </c>
    </row>
    <row r="33" spans="1:5" s="1" customFormat="1" ht="12" customHeight="1" thickBot="1">
      <c r="A33" s="20" t="s">
        <v>25</v>
      </c>
      <c r="B33" s="21" t="s">
        <v>303</v>
      </c>
      <c r="C33" s="441">
        <f>SUM(C34:C43)</f>
        <v>7634</v>
      </c>
      <c r="D33" s="441">
        <f>SUM(D34:D43)</f>
        <v>7540</v>
      </c>
      <c r="E33" s="331">
        <f>SUM(E34:E43)</f>
        <v>10863</v>
      </c>
    </row>
    <row r="34" spans="1:5" s="1" customFormat="1" ht="12" customHeight="1">
      <c r="A34" s="15" t="s">
        <v>102</v>
      </c>
      <c r="B34" s="461" t="s">
        <v>306</v>
      </c>
      <c r="C34" s="443">
        <v>357</v>
      </c>
      <c r="D34" s="443"/>
      <c r="E34" s="334">
        <v>80</v>
      </c>
    </row>
    <row r="35" spans="1:5" s="1" customFormat="1" ht="12" customHeight="1">
      <c r="A35" s="14" t="s">
        <v>103</v>
      </c>
      <c r="B35" s="462" t="s">
        <v>307</v>
      </c>
      <c r="C35" s="442">
        <v>257</v>
      </c>
      <c r="D35" s="442">
        <v>70</v>
      </c>
      <c r="E35" s="333">
        <v>1052</v>
      </c>
    </row>
    <row r="36" spans="1:5" s="1" customFormat="1" ht="12" customHeight="1">
      <c r="A36" s="14" t="s">
        <v>104</v>
      </c>
      <c r="B36" s="462" t="s">
        <v>308</v>
      </c>
      <c r="C36" s="442">
        <v>535</v>
      </c>
      <c r="D36" s="442">
        <v>142</v>
      </c>
      <c r="E36" s="333">
        <v>1741</v>
      </c>
    </row>
    <row r="37" spans="1:5" s="1" customFormat="1" ht="12" customHeight="1">
      <c r="A37" s="14" t="s">
        <v>186</v>
      </c>
      <c r="B37" s="462" t="s">
        <v>309</v>
      </c>
      <c r="C37" s="442"/>
      <c r="D37" s="442"/>
      <c r="E37" s="333">
        <v>107</v>
      </c>
    </row>
    <row r="38" spans="1:5" s="1" customFormat="1" ht="12" customHeight="1">
      <c r="A38" s="14" t="s">
        <v>187</v>
      </c>
      <c r="B38" s="462" t="s">
        <v>310</v>
      </c>
      <c r="C38" s="442">
        <v>3630</v>
      </c>
      <c r="D38" s="442">
        <v>4472</v>
      </c>
      <c r="E38" s="333">
        <v>7883</v>
      </c>
    </row>
    <row r="39" spans="1:5" s="1" customFormat="1" ht="12" customHeight="1">
      <c r="A39" s="14" t="s">
        <v>188</v>
      </c>
      <c r="B39" s="462" t="s">
        <v>311</v>
      </c>
      <c r="C39" s="442">
        <v>1208</v>
      </c>
      <c r="D39" s="442"/>
      <c r="E39" s="333"/>
    </row>
    <row r="40" spans="1:5" s="1" customFormat="1" ht="12" customHeight="1">
      <c r="A40" s="14" t="s">
        <v>189</v>
      </c>
      <c r="B40" s="462" t="s">
        <v>312</v>
      </c>
      <c r="C40" s="442"/>
      <c r="D40" s="442"/>
      <c r="E40" s="333"/>
    </row>
    <row r="41" spans="1:5" s="1" customFormat="1" ht="12" customHeight="1">
      <c r="A41" s="14" t="s">
        <v>190</v>
      </c>
      <c r="B41" s="462" t="s">
        <v>313</v>
      </c>
      <c r="C41" s="442">
        <v>1559</v>
      </c>
      <c r="D41" s="442">
        <v>1500</v>
      </c>
      <c r="E41" s="333"/>
    </row>
    <row r="42" spans="1:5" s="1" customFormat="1" ht="12" customHeight="1">
      <c r="A42" s="14" t="s">
        <v>304</v>
      </c>
      <c r="B42" s="462" t="s">
        <v>314</v>
      </c>
      <c r="C42" s="445"/>
      <c r="D42" s="445"/>
      <c r="E42" s="336"/>
    </row>
    <row r="43" spans="1:5" s="1" customFormat="1" ht="12" customHeight="1" thickBot="1">
      <c r="A43" s="16" t="s">
        <v>305</v>
      </c>
      <c r="B43" s="328" t="s">
        <v>315</v>
      </c>
      <c r="C43" s="446">
        <v>88</v>
      </c>
      <c r="D43" s="446">
        <v>1356</v>
      </c>
      <c r="E43" s="447"/>
    </row>
    <row r="44" spans="1:5" s="1" customFormat="1" ht="12" customHeight="1" thickBot="1">
      <c r="A44" s="20" t="s">
        <v>26</v>
      </c>
      <c r="B44" s="21" t="s">
        <v>316</v>
      </c>
      <c r="C44" s="441">
        <f>SUM(C45:C49)</f>
        <v>50</v>
      </c>
      <c r="D44" s="441">
        <f>SUM(D45:D49)</f>
        <v>482</v>
      </c>
      <c r="E44" s="331">
        <f>SUM(E45:E49)</f>
        <v>0</v>
      </c>
    </row>
    <row r="45" spans="1:5" s="1" customFormat="1" ht="12" customHeight="1">
      <c r="A45" s="15" t="s">
        <v>105</v>
      </c>
      <c r="B45" s="461" t="s">
        <v>320</v>
      </c>
      <c r="C45" s="512"/>
      <c r="D45" s="512"/>
      <c r="E45" s="510"/>
    </row>
    <row r="46" spans="1:5" s="1" customFormat="1" ht="12" customHeight="1">
      <c r="A46" s="14" t="s">
        <v>106</v>
      </c>
      <c r="B46" s="462" t="s">
        <v>321</v>
      </c>
      <c r="C46" s="445"/>
      <c r="D46" s="445">
        <v>482</v>
      </c>
      <c r="E46" s="336"/>
    </row>
    <row r="47" spans="1:5" s="1" customFormat="1" ht="12" customHeight="1">
      <c r="A47" s="14" t="s">
        <v>317</v>
      </c>
      <c r="B47" s="462" t="s">
        <v>322</v>
      </c>
      <c r="C47" s="445">
        <v>50</v>
      </c>
      <c r="D47" s="445"/>
      <c r="E47" s="336"/>
    </row>
    <row r="48" spans="1:5" s="1" customFormat="1" ht="12" customHeight="1">
      <c r="A48" s="14" t="s">
        <v>318</v>
      </c>
      <c r="B48" s="462" t="s">
        <v>323</v>
      </c>
      <c r="C48" s="445"/>
      <c r="D48" s="445"/>
      <c r="E48" s="336"/>
    </row>
    <row r="49" spans="1:5" s="1" customFormat="1" ht="12" customHeight="1" thickBot="1">
      <c r="A49" s="16" t="s">
        <v>319</v>
      </c>
      <c r="B49" s="328" t="s">
        <v>324</v>
      </c>
      <c r="C49" s="446"/>
      <c r="D49" s="446"/>
      <c r="E49" s="447"/>
    </row>
    <row r="50" spans="1:5" s="1" customFormat="1" ht="12" customHeight="1" thickBot="1">
      <c r="A50" s="20" t="s">
        <v>191</v>
      </c>
      <c r="B50" s="21" t="s">
        <v>325</v>
      </c>
      <c r="C50" s="441">
        <f>SUM(C51:C53)</f>
        <v>0</v>
      </c>
      <c r="D50" s="441">
        <f>SUM(D51:D53)</f>
        <v>0</v>
      </c>
      <c r="E50" s="331">
        <f>SUM(E51:E53)</f>
        <v>0</v>
      </c>
    </row>
    <row r="51" spans="1:5" s="1" customFormat="1" ht="12" customHeight="1">
      <c r="A51" s="15" t="s">
        <v>107</v>
      </c>
      <c r="B51" s="461" t="s">
        <v>326</v>
      </c>
      <c r="C51" s="443"/>
      <c r="D51" s="443"/>
      <c r="E51" s="334"/>
    </row>
    <row r="52" spans="1:5" s="1" customFormat="1" ht="12" customHeight="1">
      <c r="A52" s="14" t="s">
        <v>108</v>
      </c>
      <c r="B52" s="462" t="s">
        <v>510</v>
      </c>
      <c r="C52" s="442"/>
      <c r="D52" s="442"/>
      <c r="E52" s="333"/>
    </row>
    <row r="53" spans="1:5" s="1" customFormat="1" ht="12" customHeight="1">
      <c r="A53" s="14" t="s">
        <v>330</v>
      </c>
      <c r="B53" s="462" t="s">
        <v>328</v>
      </c>
      <c r="C53" s="442"/>
      <c r="D53" s="442"/>
      <c r="E53" s="333"/>
    </row>
    <row r="54" spans="1:5" s="1" customFormat="1" ht="12" customHeight="1" thickBot="1">
      <c r="A54" s="16" t="s">
        <v>331</v>
      </c>
      <c r="B54" s="328" t="s">
        <v>329</v>
      </c>
      <c r="C54" s="444"/>
      <c r="D54" s="444"/>
      <c r="E54" s="335"/>
    </row>
    <row r="55" spans="1:5" s="1" customFormat="1" ht="12" customHeight="1" thickBot="1">
      <c r="A55" s="20" t="s">
        <v>28</v>
      </c>
      <c r="B55" s="326" t="s">
        <v>332</v>
      </c>
      <c r="C55" s="441">
        <f>SUM(C56:C58)</f>
        <v>726</v>
      </c>
      <c r="D55" s="441">
        <f>SUM(D56:D58)</f>
        <v>4631</v>
      </c>
      <c r="E55" s="331">
        <f>SUM(E56:E58)</f>
        <v>692</v>
      </c>
    </row>
    <row r="56" spans="1:5" s="1" customFormat="1" ht="12" customHeight="1">
      <c r="A56" s="14" t="s">
        <v>192</v>
      </c>
      <c r="B56" s="461" t="s">
        <v>334</v>
      </c>
      <c r="C56" s="445"/>
      <c r="D56" s="445"/>
      <c r="E56" s="336"/>
    </row>
    <row r="57" spans="1:5" s="1" customFormat="1" ht="12" customHeight="1">
      <c r="A57" s="14" t="s">
        <v>193</v>
      </c>
      <c r="B57" s="462" t="s">
        <v>511</v>
      </c>
      <c r="C57" s="445">
        <v>421</v>
      </c>
      <c r="D57" s="445">
        <v>4631</v>
      </c>
      <c r="E57" s="336">
        <v>92</v>
      </c>
    </row>
    <row r="58" spans="1:5" s="1" customFormat="1" ht="12" customHeight="1">
      <c r="A58" s="14" t="s">
        <v>245</v>
      </c>
      <c r="B58" s="462" t="s">
        <v>335</v>
      </c>
      <c r="C58" s="445">
        <v>305</v>
      </c>
      <c r="D58" s="445"/>
      <c r="E58" s="336">
        <v>600</v>
      </c>
    </row>
    <row r="59" spans="1:5" s="1" customFormat="1" ht="12" customHeight="1" thickBot="1">
      <c r="A59" s="14" t="s">
        <v>333</v>
      </c>
      <c r="B59" s="328" t="s">
        <v>336</v>
      </c>
      <c r="C59" s="445"/>
      <c r="D59" s="445"/>
      <c r="E59" s="336"/>
    </row>
    <row r="60" spans="1:5" s="1" customFormat="1" ht="12" customHeight="1" thickBot="1">
      <c r="A60" s="20" t="s">
        <v>29</v>
      </c>
      <c r="B60" s="21" t="s">
        <v>337</v>
      </c>
      <c r="C60" s="448">
        <f>+C5+C12+C19+C26+C33+C44+C50+C55</f>
        <v>120859</v>
      </c>
      <c r="D60" s="448">
        <f>+D5+D12+D19+D26+D33+D44+D50+D55</f>
        <v>107995</v>
      </c>
      <c r="E60" s="337">
        <f>+E5+E12+E19+E26+E33+E44+E50+E55</f>
        <v>113537</v>
      </c>
    </row>
    <row r="61" spans="1:5" s="1" customFormat="1" ht="12" customHeight="1" thickBot="1">
      <c r="A61" s="513" t="s">
        <v>338</v>
      </c>
      <c r="B61" s="326" t="s">
        <v>339</v>
      </c>
      <c r="C61" s="441">
        <f>SUM(C62:C64)</f>
        <v>0</v>
      </c>
      <c r="D61" s="441">
        <f>SUM(D62:D64)</f>
        <v>0</v>
      </c>
      <c r="E61" s="331">
        <f>SUM(E62:E64)</f>
        <v>0</v>
      </c>
    </row>
    <row r="62" spans="1:5" s="1" customFormat="1" ht="12" customHeight="1">
      <c r="A62" s="14" t="s">
        <v>372</v>
      </c>
      <c r="B62" s="461" t="s">
        <v>340</v>
      </c>
      <c r="C62" s="445"/>
      <c r="D62" s="445"/>
      <c r="E62" s="336"/>
    </row>
    <row r="63" spans="1:5" s="1" customFormat="1" ht="12" customHeight="1">
      <c r="A63" s="14" t="s">
        <v>381</v>
      </c>
      <c r="B63" s="462" t="s">
        <v>341</v>
      </c>
      <c r="C63" s="445"/>
      <c r="D63" s="445"/>
      <c r="E63" s="336"/>
    </row>
    <row r="64" spans="1:5" s="1" customFormat="1" ht="12" customHeight="1" thickBot="1">
      <c r="A64" s="14" t="s">
        <v>382</v>
      </c>
      <c r="B64" s="545" t="s">
        <v>519</v>
      </c>
      <c r="C64" s="445"/>
      <c r="D64" s="445"/>
      <c r="E64" s="336"/>
    </row>
    <row r="65" spans="1:5" s="1" customFormat="1" ht="12" customHeight="1" thickBot="1">
      <c r="A65" s="513" t="s">
        <v>343</v>
      </c>
      <c r="B65" s="326" t="s">
        <v>344</v>
      </c>
      <c r="C65" s="441">
        <f>SUM(C66:C69)</f>
        <v>0</v>
      </c>
      <c r="D65" s="441">
        <f>SUM(D66:D69)</f>
        <v>0</v>
      </c>
      <c r="E65" s="331">
        <f>SUM(E66:E69)</f>
        <v>0</v>
      </c>
    </row>
    <row r="66" spans="1:5" s="1" customFormat="1" ht="12" customHeight="1">
      <c r="A66" s="14" t="s">
        <v>162</v>
      </c>
      <c r="B66" s="461" t="s">
        <v>345</v>
      </c>
      <c r="C66" s="445"/>
      <c r="D66" s="445"/>
      <c r="E66" s="336"/>
    </row>
    <row r="67" spans="1:5" s="1" customFormat="1" ht="12" customHeight="1">
      <c r="A67" s="14" t="s">
        <v>163</v>
      </c>
      <c r="B67" s="462" t="s">
        <v>346</v>
      </c>
      <c r="C67" s="445"/>
      <c r="D67" s="445"/>
      <c r="E67" s="336"/>
    </row>
    <row r="68" spans="1:5" s="1" customFormat="1" ht="12" customHeight="1">
      <c r="A68" s="14" t="s">
        <v>373</v>
      </c>
      <c r="B68" s="462" t="s">
        <v>347</v>
      </c>
      <c r="C68" s="445"/>
      <c r="D68" s="445"/>
      <c r="E68" s="336"/>
    </row>
    <row r="69" spans="1:7" s="1" customFormat="1" ht="17.25" customHeight="1" thickBot="1">
      <c r="A69" s="14" t="s">
        <v>374</v>
      </c>
      <c r="B69" s="328" t="s">
        <v>348</v>
      </c>
      <c r="C69" s="445"/>
      <c r="D69" s="445"/>
      <c r="E69" s="336"/>
      <c r="G69" s="47"/>
    </row>
    <row r="70" spans="1:5" s="1" customFormat="1" ht="12" customHeight="1" thickBot="1">
      <c r="A70" s="513" t="s">
        <v>349</v>
      </c>
      <c r="B70" s="326" t="s">
        <v>350</v>
      </c>
      <c r="C70" s="441">
        <f>SUM(C71:C72)</f>
        <v>0</v>
      </c>
      <c r="D70" s="441">
        <f>SUM(D71:D72)</f>
        <v>25886</v>
      </c>
      <c r="E70" s="331">
        <f>SUM(E71:E72)</f>
        <v>43976</v>
      </c>
    </row>
    <row r="71" spans="1:5" s="1" customFormat="1" ht="12" customHeight="1">
      <c r="A71" s="14" t="s">
        <v>375</v>
      </c>
      <c r="B71" s="461" t="s">
        <v>351</v>
      </c>
      <c r="C71" s="445"/>
      <c r="D71" s="445">
        <v>25886</v>
      </c>
      <c r="E71" s="336">
        <v>43976</v>
      </c>
    </row>
    <row r="72" spans="1:5" s="1" customFormat="1" ht="12" customHeight="1" thickBot="1">
      <c r="A72" s="14" t="s">
        <v>376</v>
      </c>
      <c r="B72" s="328" t="s">
        <v>352</v>
      </c>
      <c r="C72" s="445"/>
      <c r="D72" s="445"/>
      <c r="E72" s="336"/>
    </row>
    <row r="73" spans="1:5" s="1" customFormat="1" ht="12" customHeight="1" thickBot="1">
      <c r="A73" s="513" t="s">
        <v>353</v>
      </c>
      <c r="B73" s="326" t="s">
        <v>354</v>
      </c>
      <c r="C73" s="441">
        <f>SUM(C74:C76)</f>
        <v>0</v>
      </c>
      <c r="D73" s="441">
        <f>SUM(D74:D76)</f>
        <v>0</v>
      </c>
      <c r="E73" s="331">
        <f>SUM(E74:E76)</f>
        <v>0</v>
      </c>
    </row>
    <row r="74" spans="1:5" s="1" customFormat="1" ht="12" customHeight="1">
      <c r="A74" s="14" t="s">
        <v>377</v>
      </c>
      <c r="B74" s="461" t="s">
        <v>355</v>
      </c>
      <c r="C74" s="445"/>
      <c r="D74" s="445"/>
      <c r="E74" s="336"/>
    </row>
    <row r="75" spans="1:5" s="1" customFormat="1" ht="12" customHeight="1">
      <c r="A75" s="14" t="s">
        <v>378</v>
      </c>
      <c r="B75" s="462" t="s">
        <v>356</v>
      </c>
      <c r="C75" s="445"/>
      <c r="D75" s="445"/>
      <c r="E75" s="336"/>
    </row>
    <row r="76" spans="1:5" s="1" customFormat="1" ht="12" customHeight="1" thickBot="1">
      <c r="A76" s="14" t="s">
        <v>379</v>
      </c>
      <c r="B76" s="328" t="s">
        <v>357</v>
      </c>
      <c r="C76" s="445"/>
      <c r="D76" s="445"/>
      <c r="E76" s="336"/>
    </row>
    <row r="77" spans="1:5" s="1" customFormat="1" ht="12" customHeight="1" thickBot="1">
      <c r="A77" s="513" t="s">
        <v>358</v>
      </c>
      <c r="B77" s="326" t="s">
        <v>380</v>
      </c>
      <c r="C77" s="441">
        <f>SUM(C78:C81)</f>
        <v>0</v>
      </c>
      <c r="D77" s="441">
        <f>SUM(D78:D81)</f>
        <v>0</v>
      </c>
      <c r="E77" s="331">
        <f>SUM(E78:E81)</f>
        <v>0</v>
      </c>
    </row>
    <row r="78" spans="1:5" s="1" customFormat="1" ht="12" customHeight="1">
      <c r="A78" s="514" t="s">
        <v>359</v>
      </c>
      <c r="B78" s="461" t="s">
        <v>360</v>
      </c>
      <c r="C78" s="445"/>
      <c r="D78" s="445"/>
      <c r="E78" s="336"/>
    </row>
    <row r="79" spans="1:5" s="1" customFormat="1" ht="12" customHeight="1">
      <c r="A79" s="515" t="s">
        <v>361</v>
      </c>
      <c r="B79" s="462" t="s">
        <v>362</v>
      </c>
      <c r="C79" s="445"/>
      <c r="D79" s="445"/>
      <c r="E79" s="336"/>
    </row>
    <row r="80" spans="1:5" s="1" customFormat="1" ht="12" customHeight="1">
      <c r="A80" s="515" t="s">
        <v>363</v>
      </c>
      <c r="B80" s="462" t="s">
        <v>364</v>
      </c>
      <c r="C80" s="445"/>
      <c r="D80" s="445"/>
      <c r="E80" s="336"/>
    </row>
    <row r="81" spans="1:5" s="1" customFormat="1" ht="12" customHeight="1" thickBot="1">
      <c r="A81" s="516" t="s">
        <v>365</v>
      </c>
      <c r="B81" s="328" t="s">
        <v>366</v>
      </c>
      <c r="C81" s="445"/>
      <c r="D81" s="445"/>
      <c r="E81" s="336"/>
    </row>
    <row r="82" spans="1:5" s="1" customFormat="1" ht="12" customHeight="1" thickBot="1">
      <c r="A82" s="513" t="s">
        <v>367</v>
      </c>
      <c r="B82" s="326" t="s">
        <v>368</v>
      </c>
      <c r="C82" s="518"/>
      <c r="D82" s="518"/>
      <c r="E82" s="511"/>
    </row>
    <row r="83" spans="1:5" s="1" customFormat="1" ht="12" customHeight="1" thickBot="1">
      <c r="A83" s="513" t="s">
        <v>369</v>
      </c>
      <c r="B83" s="543" t="s">
        <v>370</v>
      </c>
      <c r="C83" s="448">
        <f>+C61+C65+C70+C73+C77+C82</f>
        <v>0</v>
      </c>
      <c r="D83" s="448">
        <f>+D61+D65+D70+D73+D77+D82</f>
        <v>25886</v>
      </c>
      <c r="E83" s="337">
        <f>+E61+E65+E70+E73+E77+E82</f>
        <v>43976</v>
      </c>
    </row>
    <row r="84" spans="1:5" s="1" customFormat="1" ht="12" customHeight="1" thickBot="1">
      <c r="A84" s="517" t="s">
        <v>383</v>
      </c>
      <c r="B84" s="544" t="s">
        <v>371</v>
      </c>
      <c r="C84" s="448">
        <f>+C60+C83</f>
        <v>120859</v>
      </c>
      <c r="D84" s="448">
        <f>+D60+D83</f>
        <v>133881</v>
      </c>
      <c r="E84" s="492">
        <f>+E60+E83</f>
        <v>157513</v>
      </c>
    </row>
    <row r="85" spans="1:5" s="1" customFormat="1" ht="12" customHeight="1">
      <c r="A85" s="410"/>
      <c r="B85" s="411"/>
      <c r="C85" s="412"/>
      <c r="D85" s="413"/>
      <c r="E85" s="414"/>
    </row>
    <row r="86" spans="1:5" s="1" customFormat="1" ht="12" customHeight="1">
      <c r="A86" s="563" t="s">
        <v>50</v>
      </c>
      <c r="B86" s="563"/>
      <c r="C86" s="563"/>
      <c r="D86" s="563"/>
      <c r="E86" s="563"/>
    </row>
    <row r="87" spans="1:5" s="1" customFormat="1" ht="12" customHeight="1" thickBot="1">
      <c r="A87" s="565" t="s">
        <v>165</v>
      </c>
      <c r="B87" s="565"/>
      <c r="C87" s="427"/>
      <c r="D87" s="162"/>
      <c r="E87" s="341" t="s">
        <v>244</v>
      </c>
    </row>
    <row r="88" spans="1:6" s="1" customFormat="1" ht="24" customHeight="1" thickBot="1">
      <c r="A88" s="23" t="s">
        <v>19</v>
      </c>
      <c r="B88" s="24" t="s">
        <v>51</v>
      </c>
      <c r="C88" s="24" t="s">
        <v>467</v>
      </c>
      <c r="D88" s="449" t="s">
        <v>468</v>
      </c>
      <c r="E88" s="183" t="s">
        <v>272</v>
      </c>
      <c r="F88" s="168"/>
    </row>
    <row r="89" spans="1:6" s="1" customFormat="1" ht="12" customHeight="1" thickBot="1">
      <c r="A89" s="37">
        <v>1</v>
      </c>
      <c r="B89" s="38">
        <v>2</v>
      </c>
      <c r="C89" s="38">
        <v>3</v>
      </c>
      <c r="D89" s="38">
        <v>4</v>
      </c>
      <c r="E89" s="39">
        <v>5</v>
      </c>
      <c r="F89" s="168"/>
    </row>
    <row r="90" spans="1:6" s="1" customFormat="1" ht="15" customHeight="1" thickBot="1">
      <c r="A90" s="22" t="s">
        <v>21</v>
      </c>
      <c r="B90" s="31" t="s">
        <v>386</v>
      </c>
      <c r="C90" s="546">
        <f>SUM(C91:C95)</f>
        <v>111780</v>
      </c>
      <c r="D90" s="440">
        <f>+D91+D92+D93+D94+D95</f>
        <v>98144</v>
      </c>
      <c r="E90" s="330">
        <f>SUM(E91:E95)</f>
        <v>108851</v>
      </c>
      <c r="F90" s="168"/>
    </row>
    <row r="91" spans="1:5" s="1" customFormat="1" ht="12.75" customHeight="1">
      <c r="A91" s="17" t="s">
        <v>109</v>
      </c>
      <c r="B91" s="10" t="s">
        <v>52</v>
      </c>
      <c r="C91" s="547">
        <v>48465</v>
      </c>
      <c r="D91" s="558">
        <v>43198</v>
      </c>
      <c r="E91" s="332">
        <v>45474</v>
      </c>
    </row>
    <row r="92" spans="1:5" ht="16.5" customHeight="1">
      <c r="A92" s="14" t="s">
        <v>110</v>
      </c>
      <c r="B92" s="8" t="s">
        <v>194</v>
      </c>
      <c r="C92" s="442">
        <v>12250</v>
      </c>
      <c r="D92" s="442">
        <v>11050</v>
      </c>
      <c r="E92" s="333">
        <v>11675</v>
      </c>
    </row>
    <row r="93" spans="1:5" ht="15.75">
      <c r="A93" s="14" t="s">
        <v>111</v>
      </c>
      <c r="B93" s="8" t="s">
        <v>152</v>
      </c>
      <c r="C93" s="444">
        <v>35988</v>
      </c>
      <c r="D93" s="444">
        <v>37980</v>
      </c>
      <c r="E93" s="335">
        <v>48222</v>
      </c>
    </row>
    <row r="94" spans="1:5" s="46" customFormat="1" ht="12" customHeight="1">
      <c r="A94" s="14" t="s">
        <v>112</v>
      </c>
      <c r="B94" s="11" t="s">
        <v>195</v>
      </c>
      <c r="C94" s="549">
        <v>2073</v>
      </c>
      <c r="D94" s="444">
        <v>2098</v>
      </c>
      <c r="E94" s="335">
        <v>910</v>
      </c>
    </row>
    <row r="95" spans="1:5" ht="12" customHeight="1">
      <c r="A95" s="14" t="s">
        <v>123</v>
      </c>
      <c r="B95" s="19" t="s">
        <v>196</v>
      </c>
      <c r="C95" s="549">
        <v>13004</v>
      </c>
      <c r="D95" s="444">
        <v>3818</v>
      </c>
      <c r="E95" s="335">
        <v>2570</v>
      </c>
    </row>
    <row r="96" spans="1:5" ht="12" customHeight="1">
      <c r="A96" s="14" t="s">
        <v>113</v>
      </c>
      <c r="B96" s="8" t="s">
        <v>387</v>
      </c>
      <c r="C96" s="549"/>
      <c r="D96" s="444"/>
      <c r="E96" s="335"/>
    </row>
    <row r="97" spans="1:5" ht="12" customHeight="1">
      <c r="A97" s="14" t="s">
        <v>114</v>
      </c>
      <c r="B97" s="164" t="s">
        <v>388</v>
      </c>
      <c r="C97" s="549"/>
      <c r="D97" s="444"/>
      <c r="E97" s="335"/>
    </row>
    <row r="98" spans="1:5" ht="12" customHeight="1">
      <c r="A98" s="14" t="s">
        <v>124</v>
      </c>
      <c r="B98" s="165" t="s">
        <v>389</v>
      </c>
      <c r="C98" s="549"/>
      <c r="D98" s="444"/>
      <c r="E98" s="335"/>
    </row>
    <row r="99" spans="1:5" ht="12" customHeight="1">
      <c r="A99" s="14" t="s">
        <v>125</v>
      </c>
      <c r="B99" s="165" t="s">
        <v>390</v>
      </c>
      <c r="C99" s="549"/>
      <c r="D99" s="444"/>
      <c r="E99" s="335"/>
    </row>
    <row r="100" spans="1:5" ht="12" customHeight="1">
      <c r="A100" s="14" t="s">
        <v>126</v>
      </c>
      <c r="B100" s="164" t="s">
        <v>391</v>
      </c>
      <c r="C100" s="549">
        <v>10984</v>
      </c>
      <c r="D100" s="444">
        <v>2368</v>
      </c>
      <c r="E100" s="335">
        <v>715</v>
      </c>
    </row>
    <row r="101" spans="1:5" ht="12" customHeight="1">
      <c r="A101" s="14" t="s">
        <v>127</v>
      </c>
      <c r="B101" s="164" t="s">
        <v>392</v>
      </c>
      <c r="C101" s="549"/>
      <c r="D101" s="444"/>
      <c r="E101" s="335"/>
    </row>
    <row r="102" spans="1:5" ht="12" customHeight="1">
      <c r="A102" s="14" t="s">
        <v>129</v>
      </c>
      <c r="B102" s="165" t="s">
        <v>393</v>
      </c>
      <c r="C102" s="549"/>
      <c r="D102" s="444"/>
      <c r="E102" s="335"/>
    </row>
    <row r="103" spans="1:5" ht="12" customHeight="1">
      <c r="A103" s="13" t="s">
        <v>197</v>
      </c>
      <c r="B103" s="166" t="s">
        <v>394</v>
      </c>
      <c r="C103" s="549"/>
      <c r="D103" s="444"/>
      <c r="E103" s="335"/>
    </row>
    <row r="104" spans="1:5" ht="12" customHeight="1">
      <c r="A104" s="14" t="s">
        <v>384</v>
      </c>
      <c r="B104" s="166" t="s">
        <v>395</v>
      </c>
      <c r="C104" s="549"/>
      <c r="D104" s="444"/>
      <c r="E104" s="335"/>
    </row>
    <row r="105" spans="1:5" ht="12" customHeight="1" thickBot="1">
      <c r="A105" s="18" t="s">
        <v>385</v>
      </c>
      <c r="B105" s="167" t="s">
        <v>396</v>
      </c>
      <c r="C105" s="550">
        <v>2020</v>
      </c>
      <c r="D105" s="559">
        <v>1450</v>
      </c>
      <c r="E105" s="339">
        <v>1855</v>
      </c>
    </row>
    <row r="106" spans="1:5" ht="12" customHeight="1" thickBot="1">
      <c r="A106" s="20" t="s">
        <v>22</v>
      </c>
      <c r="B106" s="30" t="s">
        <v>397</v>
      </c>
      <c r="C106" s="551">
        <f>+C107+C109+C111</f>
        <v>16390</v>
      </c>
      <c r="D106" s="441">
        <f>+D107+D109+D111</f>
        <v>28404</v>
      </c>
      <c r="E106" s="331">
        <f>+E107+E109+E111</f>
        <v>32993</v>
      </c>
    </row>
    <row r="107" spans="1:5" ht="12" customHeight="1">
      <c r="A107" s="15" t="s">
        <v>115</v>
      </c>
      <c r="B107" s="8" t="s">
        <v>243</v>
      </c>
      <c r="C107" s="552">
        <v>10347</v>
      </c>
      <c r="D107" s="443">
        <v>15900</v>
      </c>
      <c r="E107" s="334">
        <v>32667</v>
      </c>
    </row>
    <row r="108" spans="1:5" ht="12" customHeight="1">
      <c r="A108" s="15" t="s">
        <v>116</v>
      </c>
      <c r="B108" s="12" t="s">
        <v>401</v>
      </c>
      <c r="C108" s="552"/>
      <c r="D108" s="443"/>
      <c r="E108" s="334"/>
    </row>
    <row r="109" spans="1:5" ht="12" customHeight="1">
      <c r="A109" s="15" t="s">
        <v>117</v>
      </c>
      <c r="B109" s="12" t="s">
        <v>198</v>
      </c>
      <c r="C109" s="548">
        <v>1053</v>
      </c>
      <c r="D109" s="442">
        <v>7200</v>
      </c>
      <c r="E109" s="333">
        <v>326</v>
      </c>
    </row>
    <row r="110" spans="1:5" ht="12" customHeight="1">
      <c r="A110" s="15" t="s">
        <v>118</v>
      </c>
      <c r="B110" s="12" t="s">
        <v>402</v>
      </c>
      <c r="C110" s="553"/>
      <c r="D110" s="442"/>
      <c r="E110" s="302"/>
    </row>
    <row r="111" spans="1:5" ht="12" customHeight="1">
      <c r="A111" s="15" t="s">
        <v>119</v>
      </c>
      <c r="B111" s="328" t="s">
        <v>246</v>
      </c>
      <c r="C111" s="553">
        <v>4990</v>
      </c>
      <c r="D111" s="442">
        <v>5304</v>
      </c>
      <c r="E111" s="302"/>
    </row>
    <row r="112" spans="1:5" ht="12" customHeight="1">
      <c r="A112" s="15" t="s">
        <v>128</v>
      </c>
      <c r="B112" s="327" t="s">
        <v>512</v>
      </c>
      <c r="C112" s="553"/>
      <c r="D112" s="442"/>
      <c r="E112" s="302"/>
    </row>
    <row r="113" spans="1:5" ht="15.75">
      <c r="A113" s="15" t="s">
        <v>130</v>
      </c>
      <c r="B113" s="457" t="s">
        <v>407</v>
      </c>
      <c r="C113" s="553"/>
      <c r="D113" s="442"/>
      <c r="E113" s="302"/>
    </row>
    <row r="114" spans="1:5" ht="12" customHeight="1">
      <c r="A114" s="15" t="s">
        <v>199</v>
      </c>
      <c r="B114" s="165" t="s">
        <v>390</v>
      </c>
      <c r="C114" s="553"/>
      <c r="D114" s="442"/>
      <c r="E114" s="302"/>
    </row>
    <row r="115" spans="1:5" ht="12" customHeight="1">
      <c r="A115" s="15" t="s">
        <v>200</v>
      </c>
      <c r="B115" s="165" t="s">
        <v>406</v>
      </c>
      <c r="C115" s="553">
        <v>528</v>
      </c>
      <c r="D115" s="442"/>
      <c r="E115" s="302"/>
    </row>
    <row r="116" spans="1:5" ht="12" customHeight="1">
      <c r="A116" s="15" t="s">
        <v>201</v>
      </c>
      <c r="B116" s="165" t="s">
        <v>405</v>
      </c>
      <c r="C116" s="553"/>
      <c r="D116" s="442"/>
      <c r="E116" s="302"/>
    </row>
    <row r="117" spans="1:5" ht="12" customHeight="1">
      <c r="A117" s="15" t="s">
        <v>398</v>
      </c>
      <c r="B117" s="165" t="s">
        <v>393</v>
      </c>
      <c r="C117" s="553"/>
      <c r="D117" s="442"/>
      <c r="E117" s="302"/>
    </row>
    <row r="118" spans="1:5" ht="12" customHeight="1">
      <c r="A118" s="15" t="s">
        <v>399</v>
      </c>
      <c r="B118" s="165" t="s">
        <v>404</v>
      </c>
      <c r="C118" s="553"/>
      <c r="D118" s="442"/>
      <c r="E118" s="302"/>
    </row>
    <row r="119" spans="1:5" ht="12" customHeight="1" thickBot="1">
      <c r="A119" s="13" t="s">
        <v>400</v>
      </c>
      <c r="B119" s="165" t="s">
        <v>403</v>
      </c>
      <c r="C119" s="554">
        <v>4462</v>
      </c>
      <c r="D119" s="444"/>
      <c r="E119" s="303"/>
    </row>
    <row r="120" spans="1:5" ht="12" customHeight="1" thickBot="1">
      <c r="A120" s="20" t="s">
        <v>23</v>
      </c>
      <c r="B120" s="153" t="s">
        <v>408</v>
      </c>
      <c r="C120" s="551">
        <f>+C121+C122</f>
        <v>0</v>
      </c>
      <c r="D120" s="441">
        <f>+D121+D122</f>
        <v>7333</v>
      </c>
      <c r="E120" s="331">
        <f>+E121+E122</f>
        <v>15669</v>
      </c>
    </row>
    <row r="121" spans="1:5" ht="12" customHeight="1">
      <c r="A121" s="15" t="s">
        <v>98</v>
      </c>
      <c r="B121" s="9" t="s">
        <v>65</v>
      </c>
      <c r="C121" s="552"/>
      <c r="D121" s="443">
        <v>1000</v>
      </c>
      <c r="E121" s="334">
        <v>15669</v>
      </c>
    </row>
    <row r="122" spans="1:5" ht="12" customHeight="1" thickBot="1">
      <c r="A122" s="16" t="s">
        <v>99</v>
      </c>
      <c r="B122" s="12" t="s">
        <v>66</v>
      </c>
      <c r="C122" s="549"/>
      <c r="D122" s="444">
        <v>6333</v>
      </c>
      <c r="E122" s="335"/>
    </row>
    <row r="123" spans="1:5" ht="12" customHeight="1" thickBot="1">
      <c r="A123" s="20" t="s">
        <v>24</v>
      </c>
      <c r="B123" s="153" t="s">
        <v>409</v>
      </c>
      <c r="C123" s="551">
        <f>+C90+C106+C120</f>
        <v>128170</v>
      </c>
      <c r="D123" s="441">
        <f>+D90+D106+D120</f>
        <v>133881</v>
      </c>
      <c r="E123" s="331">
        <f>+E90+E106+E120</f>
        <v>157513</v>
      </c>
    </row>
    <row r="124" spans="1:5" ht="12" customHeight="1" thickBot="1">
      <c r="A124" s="20" t="s">
        <v>25</v>
      </c>
      <c r="B124" s="153" t="s">
        <v>410</v>
      </c>
      <c r="C124" s="551">
        <f>+C125+C126+C127</f>
        <v>0</v>
      </c>
      <c r="D124" s="441">
        <f>+D125+D126+D127</f>
        <v>0</v>
      </c>
      <c r="E124" s="331">
        <f>+E125+E126+E127</f>
        <v>0</v>
      </c>
    </row>
    <row r="125" spans="1:5" ht="12" customHeight="1">
      <c r="A125" s="15" t="s">
        <v>102</v>
      </c>
      <c r="B125" s="9" t="s">
        <v>411</v>
      </c>
      <c r="C125" s="553"/>
      <c r="D125" s="442"/>
      <c r="E125" s="302"/>
    </row>
    <row r="126" spans="1:5" ht="12" customHeight="1">
      <c r="A126" s="15" t="s">
        <v>103</v>
      </c>
      <c r="B126" s="9" t="s">
        <v>412</v>
      </c>
      <c r="C126" s="553"/>
      <c r="D126" s="442"/>
      <c r="E126" s="302"/>
    </row>
    <row r="127" spans="1:5" ht="12" customHeight="1" thickBot="1">
      <c r="A127" s="13" t="s">
        <v>104</v>
      </c>
      <c r="B127" s="7" t="s">
        <v>413</v>
      </c>
      <c r="C127" s="553"/>
      <c r="D127" s="442"/>
      <c r="E127" s="302"/>
    </row>
    <row r="128" spans="1:5" ht="12" customHeight="1" thickBot="1">
      <c r="A128" s="20" t="s">
        <v>26</v>
      </c>
      <c r="B128" s="153" t="s">
        <v>465</v>
      </c>
      <c r="C128" s="551">
        <f>+C129+C130+C131+C132</f>
        <v>0</v>
      </c>
      <c r="D128" s="441">
        <f>+D129+D130+D131+D132</f>
        <v>0</v>
      </c>
      <c r="E128" s="331">
        <f>+E129+E130+E131+E132</f>
        <v>0</v>
      </c>
    </row>
    <row r="129" spans="1:5" ht="12" customHeight="1">
      <c r="A129" s="15" t="s">
        <v>105</v>
      </c>
      <c r="B129" s="9" t="s">
        <v>414</v>
      </c>
      <c r="C129" s="553"/>
      <c r="D129" s="442"/>
      <c r="E129" s="302"/>
    </row>
    <row r="130" spans="1:5" ht="12" customHeight="1">
      <c r="A130" s="15" t="s">
        <v>106</v>
      </c>
      <c r="B130" s="9" t="s">
        <v>415</v>
      </c>
      <c r="C130" s="553"/>
      <c r="D130" s="442"/>
      <c r="E130" s="302"/>
    </row>
    <row r="131" spans="1:5" ht="12" customHeight="1">
      <c r="A131" s="15" t="s">
        <v>317</v>
      </c>
      <c r="B131" s="9" t="s">
        <v>416</v>
      </c>
      <c r="C131" s="553"/>
      <c r="D131" s="442"/>
      <c r="E131" s="302"/>
    </row>
    <row r="132" spans="1:5" ht="12" customHeight="1" thickBot="1">
      <c r="A132" s="13" t="s">
        <v>318</v>
      </c>
      <c r="B132" s="7" t="s">
        <v>417</v>
      </c>
      <c r="C132" s="553"/>
      <c r="D132" s="442"/>
      <c r="E132" s="302"/>
    </row>
    <row r="133" spans="1:5" ht="12" customHeight="1" thickBot="1">
      <c r="A133" s="20" t="s">
        <v>27</v>
      </c>
      <c r="B133" s="153" t="s">
        <v>418</v>
      </c>
      <c r="C133" s="555">
        <f>+C134+C135+C136+C137</f>
        <v>0</v>
      </c>
      <c r="D133" s="448">
        <f>+D134+D135+D136+D137</f>
        <v>0</v>
      </c>
      <c r="E133" s="337">
        <f>+E134+E135+E136+E137</f>
        <v>0</v>
      </c>
    </row>
    <row r="134" spans="1:5" ht="12" customHeight="1">
      <c r="A134" s="15" t="s">
        <v>107</v>
      </c>
      <c r="B134" s="9" t="s">
        <v>419</v>
      </c>
      <c r="C134" s="553"/>
      <c r="D134" s="442"/>
      <c r="E134" s="302"/>
    </row>
    <row r="135" spans="1:5" ht="12" customHeight="1">
      <c r="A135" s="15" t="s">
        <v>108</v>
      </c>
      <c r="B135" s="9" t="s">
        <v>429</v>
      </c>
      <c r="C135" s="553"/>
      <c r="D135" s="442"/>
      <c r="E135" s="302"/>
    </row>
    <row r="136" spans="1:5" ht="12" customHeight="1">
      <c r="A136" s="15" t="s">
        <v>330</v>
      </c>
      <c r="B136" s="9" t="s">
        <v>420</v>
      </c>
      <c r="C136" s="553"/>
      <c r="D136" s="442"/>
      <c r="E136" s="302"/>
    </row>
    <row r="137" spans="1:5" ht="12" customHeight="1" thickBot="1">
      <c r="A137" s="13" t="s">
        <v>331</v>
      </c>
      <c r="B137" s="7" t="s">
        <v>421</v>
      </c>
      <c r="C137" s="553"/>
      <c r="D137" s="442"/>
      <c r="E137" s="302"/>
    </row>
    <row r="138" spans="1:5" ht="12" customHeight="1" thickBot="1">
      <c r="A138" s="20" t="s">
        <v>28</v>
      </c>
      <c r="B138" s="153" t="s">
        <v>422</v>
      </c>
      <c r="C138" s="556">
        <f>+C139+C140+C141+C142</f>
        <v>0</v>
      </c>
      <c r="D138" s="560">
        <f>+D139+D140+D141+D142</f>
        <v>0</v>
      </c>
      <c r="E138" s="340">
        <f>+E139+E140+E141+E142</f>
        <v>0</v>
      </c>
    </row>
    <row r="139" spans="1:5" ht="12" customHeight="1">
      <c r="A139" s="15" t="s">
        <v>192</v>
      </c>
      <c r="B139" s="9" t="s">
        <v>423</v>
      </c>
      <c r="C139" s="553"/>
      <c r="D139" s="442"/>
      <c r="E139" s="302"/>
    </row>
    <row r="140" spans="1:5" ht="12" customHeight="1">
      <c r="A140" s="15" t="s">
        <v>193</v>
      </c>
      <c r="B140" s="9" t="s">
        <v>424</v>
      </c>
      <c r="C140" s="553"/>
      <c r="D140" s="442"/>
      <c r="E140" s="302"/>
    </row>
    <row r="141" spans="1:5" ht="12" customHeight="1">
      <c r="A141" s="15" t="s">
        <v>245</v>
      </c>
      <c r="B141" s="9" t="s">
        <v>425</v>
      </c>
      <c r="C141" s="553"/>
      <c r="D141" s="442"/>
      <c r="E141" s="302"/>
    </row>
    <row r="142" spans="1:5" ht="12" customHeight="1" thickBot="1">
      <c r="A142" s="15" t="s">
        <v>333</v>
      </c>
      <c r="B142" s="9" t="s">
        <v>426</v>
      </c>
      <c r="C142" s="553"/>
      <c r="D142" s="442"/>
      <c r="E142" s="302"/>
    </row>
    <row r="143" spans="1:5" ht="12" customHeight="1" thickBot="1">
      <c r="A143" s="20" t="s">
        <v>29</v>
      </c>
      <c r="B143" s="153" t="s">
        <v>427</v>
      </c>
      <c r="C143" s="557">
        <f>+C124+C128+C133+C138</f>
        <v>0</v>
      </c>
      <c r="D143" s="561">
        <f>+D124+D128+D133+D138</f>
        <v>0</v>
      </c>
      <c r="E143" s="473">
        <f>+E124+E128+E133+E138</f>
        <v>0</v>
      </c>
    </row>
    <row r="144" spans="1:5" ht="12" customHeight="1" thickBot="1">
      <c r="A144" s="329" t="s">
        <v>30</v>
      </c>
      <c r="B144" s="423" t="s">
        <v>428</v>
      </c>
      <c r="C144" s="557">
        <f>+C123+C143</f>
        <v>128170</v>
      </c>
      <c r="D144" s="561">
        <f>+D123+D143</f>
        <v>133881</v>
      </c>
      <c r="E144" s="473">
        <f>+E123+E143</f>
        <v>157513</v>
      </c>
    </row>
    <row r="145" ht="12" customHeight="1">
      <c r="C145" s="426"/>
    </row>
    <row r="146" ht="12" customHeight="1">
      <c r="C146" s="426"/>
    </row>
    <row r="147" ht="12" customHeight="1">
      <c r="C147" s="426"/>
    </row>
    <row r="148" ht="12" customHeight="1">
      <c r="C148" s="426"/>
    </row>
    <row r="149" ht="12" customHeight="1">
      <c r="C149" s="426"/>
    </row>
    <row r="150" spans="3:6" ht="15" customHeight="1">
      <c r="C150" s="154"/>
      <c r="D150" s="154"/>
      <c r="E150" s="154"/>
      <c r="F150" s="154"/>
    </row>
    <row r="151" s="1" customFormat="1" ht="12.75" customHeight="1"/>
    <row r="152" ht="15.75">
      <c r="C152" s="426"/>
    </row>
    <row r="153" ht="15.75">
      <c r="C153" s="426"/>
    </row>
    <row r="154" ht="15.75">
      <c r="C154" s="426"/>
    </row>
    <row r="155" ht="16.5" customHeight="1">
      <c r="C155" s="426"/>
    </row>
    <row r="156" ht="15.75">
      <c r="C156" s="426"/>
    </row>
    <row r="157" ht="15.75">
      <c r="C157" s="426"/>
    </row>
    <row r="158" ht="15.75">
      <c r="C158" s="426"/>
    </row>
    <row r="159" ht="15.75">
      <c r="C159" s="426"/>
    </row>
    <row r="160" ht="15.75">
      <c r="C160" s="426"/>
    </row>
    <row r="161" ht="15.75">
      <c r="C161" s="426"/>
    </row>
    <row r="162" ht="15.75">
      <c r="C162" s="426"/>
    </row>
    <row r="163" ht="15.75">
      <c r="C163" s="426"/>
    </row>
    <row r="164" ht="15.75">
      <c r="C164" s="426"/>
    </row>
  </sheetData>
  <sheetProtection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Vámosszabadi Község Önkormányzat
2014.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 topLeftCell="A1">
      <selection activeCell="K16" sqref="K16"/>
    </sheetView>
  </sheetViews>
  <sheetFormatPr defaultColWidth="9.00390625" defaultRowHeight="12.75"/>
  <cols>
    <col min="1" max="1" width="6.875" style="219" customWidth="1"/>
    <col min="2" max="2" width="49.625" style="63" customWidth="1"/>
    <col min="3" max="8" width="12.875" style="63" customWidth="1"/>
    <col min="9" max="9" width="13.875" style="63" customWidth="1"/>
    <col min="10" max="16384" width="9.375" style="63" customWidth="1"/>
  </cols>
  <sheetData>
    <row r="1" spans="1:9" ht="27.75" customHeight="1">
      <c r="A1" s="611" t="s">
        <v>6</v>
      </c>
      <c r="B1" s="611"/>
      <c r="C1" s="611"/>
      <c r="D1" s="611"/>
      <c r="E1" s="611"/>
      <c r="F1" s="611"/>
      <c r="G1" s="611"/>
      <c r="H1" s="611"/>
      <c r="I1" s="611"/>
    </row>
    <row r="2" ht="20.25" customHeight="1" thickBot="1">
      <c r="I2" s="537" t="s">
        <v>69</v>
      </c>
    </row>
    <row r="3" spans="1:9" s="538" customFormat="1" ht="26.25" customHeight="1">
      <c r="A3" s="619" t="s">
        <v>78</v>
      </c>
      <c r="B3" s="614" t="s">
        <v>95</v>
      </c>
      <c r="C3" s="619" t="s">
        <v>96</v>
      </c>
      <c r="D3" s="619" t="s">
        <v>517</v>
      </c>
      <c r="E3" s="616" t="s">
        <v>77</v>
      </c>
      <c r="F3" s="617"/>
      <c r="G3" s="617"/>
      <c r="H3" s="618"/>
      <c r="I3" s="614" t="s">
        <v>54</v>
      </c>
    </row>
    <row r="4" spans="1:9" s="539" customFormat="1" ht="32.25" customHeight="1" thickBot="1">
      <c r="A4" s="620"/>
      <c r="B4" s="615"/>
      <c r="C4" s="615"/>
      <c r="D4" s="620"/>
      <c r="E4" s="304" t="s">
        <v>210</v>
      </c>
      <c r="F4" s="304" t="s">
        <v>265</v>
      </c>
      <c r="G4" s="304" t="s">
        <v>266</v>
      </c>
      <c r="H4" s="305" t="s">
        <v>473</v>
      </c>
      <c r="I4" s="615"/>
    </row>
    <row r="5" spans="1:9" s="540" customFormat="1" ht="12.75" customHeight="1" thickBot="1">
      <c r="A5" s="306">
        <v>1</v>
      </c>
      <c r="B5" s="307">
        <v>2</v>
      </c>
      <c r="C5" s="308">
        <v>3</v>
      </c>
      <c r="D5" s="307">
        <v>4</v>
      </c>
      <c r="E5" s="306">
        <v>5</v>
      </c>
      <c r="F5" s="308">
        <v>6</v>
      </c>
      <c r="G5" s="308">
        <v>7</v>
      </c>
      <c r="H5" s="309">
        <v>8</v>
      </c>
      <c r="I5" s="310" t="s">
        <v>97</v>
      </c>
    </row>
    <row r="6" spans="1:9" ht="24.75" customHeight="1" thickBot="1">
      <c r="A6" s="311" t="s">
        <v>21</v>
      </c>
      <c r="B6" s="312" t="s">
        <v>7</v>
      </c>
      <c r="C6" s="532"/>
      <c r="D6" s="78">
        <f>+D7+D8</f>
        <v>0</v>
      </c>
      <c r="E6" s="79">
        <f>+E7+E8</f>
        <v>0</v>
      </c>
      <c r="F6" s="80">
        <f>+F7+F8</f>
        <v>0</v>
      </c>
      <c r="G6" s="80">
        <f>+G7+G8</f>
        <v>0</v>
      </c>
      <c r="H6" s="81">
        <f>+H7+H8</f>
        <v>0</v>
      </c>
      <c r="I6" s="78">
        <f aca="true" t="shared" si="0" ref="I6:I17">SUM(D6:H6)</f>
        <v>0</v>
      </c>
    </row>
    <row r="7" spans="1:9" ht="19.5" customHeight="1">
      <c r="A7" s="313" t="s">
        <v>22</v>
      </c>
      <c r="B7" s="82" t="s">
        <v>79</v>
      </c>
      <c r="C7" s="533"/>
      <c r="D7" s="83"/>
      <c r="E7" s="84"/>
      <c r="F7" s="28"/>
      <c r="G7" s="28"/>
      <c r="H7" s="25"/>
      <c r="I7" s="314">
        <f t="shared" si="0"/>
        <v>0</v>
      </c>
    </row>
    <row r="8" spans="1:9" ht="19.5" customHeight="1" thickBot="1">
      <c r="A8" s="313" t="s">
        <v>23</v>
      </c>
      <c r="B8" s="82" t="s">
        <v>79</v>
      </c>
      <c r="C8" s="533"/>
      <c r="D8" s="83"/>
      <c r="E8" s="84"/>
      <c r="F8" s="28"/>
      <c r="G8" s="28"/>
      <c r="H8" s="25"/>
      <c r="I8" s="314">
        <f t="shared" si="0"/>
        <v>0</v>
      </c>
    </row>
    <row r="9" spans="1:9" ht="25.5" customHeight="1" thickBot="1">
      <c r="A9" s="311" t="s">
        <v>24</v>
      </c>
      <c r="B9" s="312" t="s">
        <v>8</v>
      </c>
      <c r="C9" s="534"/>
      <c r="D9" s="78">
        <f>+D10+D11</f>
        <v>0</v>
      </c>
      <c r="E9" s="79">
        <f>+E10+E11</f>
        <v>0</v>
      </c>
      <c r="F9" s="80">
        <f>+F10+F11</f>
        <v>0</v>
      </c>
      <c r="G9" s="80">
        <f>+G10+G11</f>
        <v>0</v>
      </c>
      <c r="H9" s="81">
        <f>+H10+H11</f>
        <v>0</v>
      </c>
      <c r="I9" s="78">
        <f t="shared" si="0"/>
        <v>0</v>
      </c>
    </row>
    <row r="10" spans="1:9" ht="19.5" customHeight="1">
      <c r="A10" s="313" t="s">
        <v>25</v>
      </c>
      <c r="B10" s="82" t="s">
        <v>79</v>
      </c>
      <c r="C10" s="533"/>
      <c r="D10" s="83"/>
      <c r="E10" s="84"/>
      <c r="F10" s="28"/>
      <c r="G10" s="28"/>
      <c r="H10" s="25"/>
      <c r="I10" s="314">
        <f t="shared" si="0"/>
        <v>0</v>
      </c>
    </row>
    <row r="11" spans="1:9" ht="19.5" customHeight="1" thickBot="1">
      <c r="A11" s="313" t="s">
        <v>26</v>
      </c>
      <c r="B11" s="82" t="s">
        <v>79</v>
      </c>
      <c r="C11" s="533"/>
      <c r="D11" s="83"/>
      <c r="E11" s="84"/>
      <c r="F11" s="28"/>
      <c r="G11" s="28"/>
      <c r="H11" s="25"/>
      <c r="I11" s="314">
        <f t="shared" si="0"/>
        <v>0</v>
      </c>
    </row>
    <row r="12" spans="1:9" ht="19.5" customHeight="1" thickBot="1">
      <c r="A12" s="311" t="s">
        <v>27</v>
      </c>
      <c r="B12" s="312" t="s">
        <v>221</v>
      </c>
      <c r="C12" s="534"/>
      <c r="D12" s="78">
        <f>+D13</f>
        <v>0</v>
      </c>
      <c r="E12" s="79">
        <f>+E13</f>
        <v>0</v>
      </c>
      <c r="F12" s="80">
        <f>+F13</f>
        <v>0</v>
      </c>
      <c r="G12" s="80">
        <f>+G13</f>
        <v>0</v>
      </c>
      <c r="H12" s="81">
        <f>+H13</f>
        <v>0</v>
      </c>
      <c r="I12" s="78">
        <f t="shared" si="0"/>
        <v>0</v>
      </c>
    </row>
    <row r="13" spans="1:9" ht="19.5" customHeight="1" thickBot="1">
      <c r="A13" s="313" t="s">
        <v>28</v>
      </c>
      <c r="B13" s="82" t="s">
        <v>79</v>
      </c>
      <c r="C13" s="533"/>
      <c r="D13" s="83"/>
      <c r="E13" s="84"/>
      <c r="F13" s="28"/>
      <c r="G13" s="28"/>
      <c r="H13" s="25"/>
      <c r="I13" s="314">
        <f t="shared" si="0"/>
        <v>0</v>
      </c>
    </row>
    <row r="14" spans="1:9" ht="19.5" customHeight="1" thickBot="1">
      <c r="A14" s="311" t="s">
        <v>29</v>
      </c>
      <c r="B14" s="312" t="s">
        <v>222</v>
      </c>
      <c r="C14" s="534"/>
      <c r="D14" s="78">
        <f>+D15</f>
        <v>0</v>
      </c>
      <c r="E14" s="79">
        <f>+E15</f>
        <v>0</v>
      </c>
      <c r="F14" s="80">
        <f>+F15</f>
        <v>0</v>
      </c>
      <c r="G14" s="80">
        <f>+G15</f>
        <v>0</v>
      </c>
      <c r="H14" s="81">
        <f>+H15</f>
        <v>0</v>
      </c>
      <c r="I14" s="78">
        <f t="shared" si="0"/>
        <v>0</v>
      </c>
    </row>
    <row r="15" spans="1:9" ht="19.5" customHeight="1" thickBot="1">
      <c r="A15" s="315" t="s">
        <v>30</v>
      </c>
      <c r="B15" s="85" t="s">
        <v>79</v>
      </c>
      <c r="C15" s="535"/>
      <c r="D15" s="86"/>
      <c r="E15" s="87"/>
      <c r="F15" s="29"/>
      <c r="G15" s="29"/>
      <c r="H15" s="27"/>
      <c r="I15" s="316">
        <f t="shared" si="0"/>
        <v>0</v>
      </c>
    </row>
    <row r="16" spans="1:9" ht="19.5" customHeight="1" thickBot="1">
      <c r="A16" s="311" t="s">
        <v>31</v>
      </c>
      <c r="B16" s="317" t="s">
        <v>223</v>
      </c>
      <c r="C16" s="534"/>
      <c r="D16" s="78">
        <f>+D17</f>
        <v>0</v>
      </c>
      <c r="E16" s="79">
        <f>+E17</f>
        <v>0</v>
      </c>
      <c r="F16" s="80">
        <f>+F17</f>
        <v>0</v>
      </c>
      <c r="G16" s="80">
        <f>+G17</f>
        <v>0</v>
      </c>
      <c r="H16" s="81">
        <f>+H17</f>
        <v>0</v>
      </c>
      <c r="I16" s="78">
        <f t="shared" si="0"/>
        <v>0</v>
      </c>
    </row>
    <row r="17" spans="1:9" ht="19.5" customHeight="1" thickBot="1">
      <c r="A17" s="318" t="s">
        <v>32</v>
      </c>
      <c r="B17" s="88" t="s">
        <v>79</v>
      </c>
      <c r="C17" s="536"/>
      <c r="D17" s="89"/>
      <c r="E17" s="90"/>
      <c r="F17" s="91"/>
      <c r="G17" s="91"/>
      <c r="H17" s="26"/>
      <c r="I17" s="319">
        <f t="shared" si="0"/>
        <v>0</v>
      </c>
    </row>
    <row r="18" spans="1:9" ht="19.5" customHeight="1" thickBot="1">
      <c r="A18" s="612" t="s">
        <v>158</v>
      </c>
      <c r="B18" s="613"/>
      <c r="C18" s="149"/>
      <c r="D18" s="78">
        <f aca="true" t="shared" si="1" ref="D18:I18">+D6+D9+D12+D14+D16</f>
        <v>0</v>
      </c>
      <c r="E18" s="79">
        <f t="shared" si="1"/>
        <v>0</v>
      </c>
      <c r="F18" s="80">
        <f t="shared" si="1"/>
        <v>0</v>
      </c>
      <c r="G18" s="80">
        <f t="shared" si="1"/>
        <v>0</v>
      </c>
      <c r="H18" s="81">
        <f t="shared" si="1"/>
        <v>0</v>
      </c>
      <c r="I18" s="78">
        <f t="shared" si="1"/>
        <v>0</v>
      </c>
    </row>
  </sheetData>
  <sheetProtection sheet="1"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D33" sqref="D33"/>
    </sheetView>
  </sheetViews>
  <sheetFormatPr defaultColWidth="9.00390625" defaultRowHeight="12.75"/>
  <cols>
    <col min="1" max="1" width="5.875" style="105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22" t="s">
        <v>9</v>
      </c>
      <c r="C1" s="622"/>
      <c r="D1" s="622"/>
    </row>
    <row r="2" spans="1:4" s="93" customFormat="1" ht="16.5" thickBot="1">
      <c r="A2" s="92"/>
      <c r="B2" s="415"/>
      <c r="D2" s="50" t="s">
        <v>69</v>
      </c>
    </row>
    <row r="3" spans="1:4" s="95" customFormat="1" ht="48" customHeight="1" thickBot="1">
      <c r="A3" s="94" t="s">
        <v>19</v>
      </c>
      <c r="B3" s="225" t="s">
        <v>20</v>
      </c>
      <c r="C3" s="225" t="s">
        <v>80</v>
      </c>
      <c r="D3" s="226" t="s">
        <v>81</v>
      </c>
    </row>
    <row r="4" spans="1:4" s="95" customFormat="1" ht="13.5" customHeight="1" thickBot="1">
      <c r="A4" s="41">
        <v>1</v>
      </c>
      <c r="B4" s="228">
        <v>2</v>
      </c>
      <c r="C4" s="228">
        <v>3</v>
      </c>
      <c r="D4" s="229">
        <v>4</v>
      </c>
    </row>
    <row r="5" spans="1:4" ht="18" customHeight="1">
      <c r="A5" s="159" t="s">
        <v>21</v>
      </c>
      <c r="B5" s="230" t="s">
        <v>178</v>
      </c>
      <c r="C5" s="157">
        <v>7883</v>
      </c>
      <c r="D5" s="96">
        <v>100</v>
      </c>
    </row>
    <row r="6" spans="1:4" ht="18" customHeight="1">
      <c r="A6" s="97" t="s">
        <v>22</v>
      </c>
      <c r="B6" s="231" t="s">
        <v>179</v>
      </c>
      <c r="C6" s="158"/>
      <c r="D6" s="99"/>
    </row>
    <row r="7" spans="1:4" ht="18" customHeight="1">
      <c r="A7" s="97" t="s">
        <v>23</v>
      </c>
      <c r="B7" s="231" t="s">
        <v>131</v>
      </c>
      <c r="C7" s="158">
        <v>92</v>
      </c>
      <c r="D7" s="99"/>
    </row>
    <row r="8" spans="1:4" ht="18" customHeight="1">
      <c r="A8" s="97" t="s">
        <v>24</v>
      </c>
      <c r="B8" s="231" t="s">
        <v>132</v>
      </c>
      <c r="C8" s="158"/>
      <c r="D8" s="99"/>
    </row>
    <row r="9" spans="1:4" ht="18" customHeight="1">
      <c r="A9" s="97" t="s">
        <v>25</v>
      </c>
      <c r="B9" s="231" t="s">
        <v>171</v>
      </c>
      <c r="C9" s="158">
        <v>34000</v>
      </c>
      <c r="D9" s="99"/>
    </row>
    <row r="10" spans="1:4" ht="18" customHeight="1">
      <c r="A10" s="97" t="s">
        <v>26</v>
      </c>
      <c r="B10" s="231" t="s">
        <v>172</v>
      </c>
      <c r="C10" s="158"/>
      <c r="D10" s="99"/>
    </row>
    <row r="11" spans="1:4" ht="18" customHeight="1">
      <c r="A11" s="97" t="s">
        <v>27</v>
      </c>
      <c r="B11" s="232" t="s">
        <v>173</v>
      </c>
      <c r="C11" s="158"/>
      <c r="D11" s="99"/>
    </row>
    <row r="12" spans="1:4" ht="18" customHeight="1">
      <c r="A12" s="97" t="s">
        <v>29</v>
      </c>
      <c r="B12" s="232" t="s">
        <v>174</v>
      </c>
      <c r="C12" s="158">
        <v>4000</v>
      </c>
      <c r="D12" s="99"/>
    </row>
    <row r="13" spans="1:4" ht="18" customHeight="1">
      <c r="A13" s="97" t="s">
        <v>30</v>
      </c>
      <c r="B13" s="232" t="s">
        <v>175</v>
      </c>
      <c r="C13" s="158"/>
      <c r="D13" s="99"/>
    </row>
    <row r="14" spans="1:4" ht="18" customHeight="1">
      <c r="A14" s="97" t="s">
        <v>31</v>
      </c>
      <c r="B14" s="232" t="s">
        <v>176</v>
      </c>
      <c r="C14" s="158"/>
      <c r="D14" s="99"/>
    </row>
    <row r="15" spans="1:4" ht="22.5" customHeight="1">
      <c r="A15" s="97" t="s">
        <v>32</v>
      </c>
      <c r="B15" s="232" t="s">
        <v>177</v>
      </c>
      <c r="C15" s="158">
        <v>30000</v>
      </c>
      <c r="D15" s="99"/>
    </row>
    <row r="16" spans="1:4" ht="18" customHeight="1">
      <c r="A16" s="97" t="s">
        <v>33</v>
      </c>
      <c r="B16" s="231" t="s">
        <v>133</v>
      </c>
      <c r="C16" s="158">
        <v>6600</v>
      </c>
      <c r="D16" s="99" t="s">
        <v>567</v>
      </c>
    </row>
    <row r="17" spans="1:4" ht="18" customHeight="1">
      <c r="A17" s="97" t="s">
        <v>34</v>
      </c>
      <c r="B17" s="231" t="s">
        <v>11</v>
      </c>
      <c r="C17" s="158">
        <v>1052</v>
      </c>
      <c r="D17" s="99"/>
    </row>
    <row r="18" spans="1:4" ht="18" customHeight="1">
      <c r="A18" s="97" t="s">
        <v>35</v>
      </c>
      <c r="B18" s="231" t="s">
        <v>10</v>
      </c>
      <c r="C18" s="158"/>
      <c r="D18" s="99"/>
    </row>
    <row r="19" spans="1:4" ht="18" customHeight="1">
      <c r="A19" s="97" t="s">
        <v>36</v>
      </c>
      <c r="B19" s="231" t="s">
        <v>134</v>
      </c>
      <c r="C19" s="158"/>
      <c r="D19" s="99"/>
    </row>
    <row r="20" spans="1:4" ht="18" customHeight="1">
      <c r="A20" s="97" t="s">
        <v>37</v>
      </c>
      <c r="B20" s="231" t="s">
        <v>135</v>
      </c>
      <c r="C20" s="158"/>
      <c r="D20" s="99"/>
    </row>
    <row r="21" spans="1:4" ht="18" customHeight="1">
      <c r="A21" s="97" t="s">
        <v>38</v>
      </c>
      <c r="B21" s="152" t="s">
        <v>568</v>
      </c>
      <c r="C21" s="98">
        <v>100</v>
      </c>
      <c r="D21" s="99">
        <v>10</v>
      </c>
    </row>
    <row r="22" spans="1:4" ht="18" customHeight="1">
      <c r="A22" s="97" t="s">
        <v>39</v>
      </c>
      <c r="B22" s="100" t="s">
        <v>569</v>
      </c>
      <c r="C22" s="98">
        <v>500</v>
      </c>
      <c r="D22" s="99">
        <v>40</v>
      </c>
    </row>
    <row r="23" spans="1:4" ht="18" customHeight="1">
      <c r="A23" s="97" t="s">
        <v>40</v>
      </c>
      <c r="B23" s="100"/>
      <c r="C23" s="98"/>
      <c r="D23" s="99"/>
    </row>
    <row r="24" spans="1:4" ht="18" customHeight="1">
      <c r="A24" s="97" t="s">
        <v>41</v>
      </c>
      <c r="B24" s="100"/>
      <c r="C24" s="98"/>
      <c r="D24" s="99"/>
    </row>
    <row r="25" spans="1:4" ht="18" customHeight="1">
      <c r="A25" s="97" t="s">
        <v>42</v>
      </c>
      <c r="B25" s="100"/>
      <c r="C25" s="98"/>
      <c r="D25" s="99"/>
    </row>
    <row r="26" spans="1:4" ht="18" customHeight="1">
      <c r="A26" s="97" t="s">
        <v>43</v>
      </c>
      <c r="B26" s="100"/>
      <c r="C26" s="98"/>
      <c r="D26" s="99"/>
    </row>
    <row r="27" spans="1:4" ht="18" customHeight="1">
      <c r="A27" s="97" t="s">
        <v>44</v>
      </c>
      <c r="B27" s="100"/>
      <c r="C27" s="98"/>
      <c r="D27" s="99"/>
    </row>
    <row r="28" spans="1:4" ht="18" customHeight="1">
      <c r="A28" s="97" t="s">
        <v>45</v>
      </c>
      <c r="B28" s="100"/>
      <c r="C28" s="98"/>
      <c r="D28" s="99"/>
    </row>
    <row r="29" spans="1:4" ht="18" customHeight="1" thickBot="1">
      <c r="A29" s="160" t="s">
        <v>46</v>
      </c>
      <c r="B29" s="101"/>
      <c r="C29" s="102"/>
      <c r="D29" s="103"/>
    </row>
    <row r="30" spans="1:4" ht="18" customHeight="1" thickBot="1">
      <c r="A30" s="42" t="s">
        <v>47</v>
      </c>
      <c r="B30" s="236" t="s">
        <v>56</v>
      </c>
      <c r="C30" s="237">
        <f>+C5+C6+C7+C8+C9+C16+C17+C18+C19+C20+C21+C22+C23+C24+C25+C26+C27+C28+C29</f>
        <v>50227</v>
      </c>
      <c r="D30" s="237">
        <v>150</v>
      </c>
    </row>
    <row r="31" spans="1:4" ht="8.25" customHeight="1">
      <c r="A31" s="104"/>
      <c r="B31" s="621"/>
      <c r="C31" s="621"/>
      <c r="D31" s="621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1">
      <selection activeCell="N25" sqref="N25"/>
    </sheetView>
  </sheetViews>
  <sheetFormatPr defaultColWidth="9.00390625" defaultRowHeight="12.75"/>
  <cols>
    <col min="1" max="1" width="4.875" style="122" customWidth="1"/>
    <col min="2" max="2" width="31.125" style="140" customWidth="1"/>
    <col min="3" max="4" width="9.00390625" style="140" customWidth="1"/>
    <col min="5" max="5" width="9.50390625" style="140" customWidth="1"/>
    <col min="6" max="6" width="8.875" style="140" customWidth="1"/>
    <col min="7" max="7" width="8.625" style="140" customWidth="1"/>
    <col min="8" max="8" width="8.875" style="140" customWidth="1"/>
    <col min="9" max="9" width="8.125" style="140" customWidth="1"/>
    <col min="10" max="14" width="9.50390625" style="140" customWidth="1"/>
    <col min="15" max="15" width="12.625" style="122" customWidth="1"/>
    <col min="16" max="16384" width="9.375" style="140" customWidth="1"/>
  </cols>
  <sheetData>
    <row r="1" spans="1:15" ht="31.5" customHeight="1">
      <c r="A1" s="626" t="s">
        <v>474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</row>
    <row r="2" ht="16.5" thickBot="1">
      <c r="O2" s="4" t="s">
        <v>58</v>
      </c>
    </row>
    <row r="3" spans="1:15" s="122" customFormat="1" ht="25.5" customHeight="1" thickBot="1">
      <c r="A3" s="119" t="s">
        <v>19</v>
      </c>
      <c r="B3" s="120" t="s">
        <v>70</v>
      </c>
      <c r="C3" s="120" t="s">
        <v>82</v>
      </c>
      <c r="D3" s="120" t="s">
        <v>83</v>
      </c>
      <c r="E3" s="120" t="s">
        <v>84</v>
      </c>
      <c r="F3" s="120" t="s">
        <v>85</v>
      </c>
      <c r="G3" s="120" t="s">
        <v>86</v>
      </c>
      <c r="H3" s="120" t="s">
        <v>87</v>
      </c>
      <c r="I3" s="120" t="s">
        <v>88</v>
      </c>
      <c r="J3" s="120" t="s">
        <v>89</v>
      </c>
      <c r="K3" s="120" t="s">
        <v>90</v>
      </c>
      <c r="L3" s="120" t="s">
        <v>91</v>
      </c>
      <c r="M3" s="120" t="s">
        <v>92</v>
      </c>
      <c r="N3" s="120" t="s">
        <v>93</v>
      </c>
      <c r="O3" s="121" t="s">
        <v>56</v>
      </c>
    </row>
    <row r="4" spans="1:15" s="124" customFormat="1" ht="15" customHeight="1" thickBot="1">
      <c r="A4" s="123" t="s">
        <v>21</v>
      </c>
      <c r="B4" s="623" t="s">
        <v>61</v>
      </c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5"/>
    </row>
    <row r="5" spans="1:15" s="124" customFormat="1" ht="22.5">
      <c r="A5" s="125" t="s">
        <v>22</v>
      </c>
      <c r="B5" s="541" t="s">
        <v>433</v>
      </c>
      <c r="C5" s="126">
        <v>4520</v>
      </c>
      <c r="D5" s="126">
        <v>4520</v>
      </c>
      <c r="E5" s="126">
        <v>4520</v>
      </c>
      <c r="F5" s="126">
        <v>4520</v>
      </c>
      <c r="G5" s="126">
        <v>4520</v>
      </c>
      <c r="H5" s="126">
        <v>4520</v>
      </c>
      <c r="I5" s="126">
        <v>4520</v>
      </c>
      <c r="J5" s="126">
        <v>4520</v>
      </c>
      <c r="K5" s="126">
        <v>4519</v>
      </c>
      <c r="L5" s="126">
        <v>4519</v>
      </c>
      <c r="M5" s="126">
        <v>4519</v>
      </c>
      <c r="N5" s="126">
        <v>4519</v>
      </c>
      <c r="O5" s="127">
        <f aca="true" t="shared" si="0" ref="O5:O25">SUM(C5:N5)</f>
        <v>54236</v>
      </c>
    </row>
    <row r="6" spans="1:15" s="131" customFormat="1" ht="22.5">
      <c r="A6" s="128" t="s">
        <v>23</v>
      </c>
      <c r="B6" s="322" t="s">
        <v>503</v>
      </c>
      <c r="C6" s="129">
        <v>546</v>
      </c>
      <c r="D6" s="129">
        <v>546</v>
      </c>
      <c r="E6" s="129">
        <v>546</v>
      </c>
      <c r="F6" s="129">
        <v>546</v>
      </c>
      <c r="G6" s="129">
        <v>546</v>
      </c>
      <c r="H6" s="129">
        <v>546</v>
      </c>
      <c r="I6" s="129">
        <v>545</v>
      </c>
      <c r="J6" s="129">
        <v>545</v>
      </c>
      <c r="K6" s="129">
        <v>545</v>
      </c>
      <c r="L6" s="129">
        <v>545</v>
      </c>
      <c r="M6" s="129">
        <v>545</v>
      </c>
      <c r="N6" s="129">
        <v>545</v>
      </c>
      <c r="O6" s="130">
        <f t="shared" si="0"/>
        <v>6546</v>
      </c>
    </row>
    <row r="7" spans="1:15" s="131" customFormat="1" ht="22.5">
      <c r="A7" s="128" t="s">
        <v>24</v>
      </c>
      <c r="B7" s="321" t="s">
        <v>504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>
        <f t="shared" si="0"/>
        <v>0</v>
      </c>
    </row>
    <row r="8" spans="1:15" s="131" customFormat="1" ht="13.5" customHeight="1">
      <c r="A8" s="128" t="s">
        <v>25</v>
      </c>
      <c r="B8" s="320" t="s">
        <v>185</v>
      </c>
      <c r="C8" s="129">
        <v>3434</v>
      </c>
      <c r="D8" s="129">
        <v>3434</v>
      </c>
      <c r="E8" s="129">
        <v>3434</v>
      </c>
      <c r="F8" s="129">
        <v>3434</v>
      </c>
      <c r="G8" s="129">
        <v>3433</v>
      </c>
      <c r="H8" s="129">
        <v>3433</v>
      </c>
      <c r="I8" s="129">
        <v>3433</v>
      </c>
      <c r="J8" s="129">
        <v>3433</v>
      </c>
      <c r="K8" s="129">
        <v>3433</v>
      </c>
      <c r="L8" s="129">
        <v>3433</v>
      </c>
      <c r="M8" s="129">
        <v>3433</v>
      </c>
      <c r="N8" s="129">
        <v>3433</v>
      </c>
      <c r="O8" s="130">
        <f t="shared" si="0"/>
        <v>41200</v>
      </c>
    </row>
    <row r="9" spans="1:15" s="131" customFormat="1" ht="13.5" customHeight="1">
      <c r="A9" s="128" t="s">
        <v>26</v>
      </c>
      <c r="B9" s="320" t="s">
        <v>505</v>
      </c>
      <c r="C9" s="129">
        <v>905</v>
      </c>
      <c r="D9" s="129">
        <v>905</v>
      </c>
      <c r="E9" s="129">
        <v>905</v>
      </c>
      <c r="F9" s="129">
        <v>905</v>
      </c>
      <c r="G9" s="129">
        <v>905</v>
      </c>
      <c r="H9" s="129">
        <v>905</v>
      </c>
      <c r="I9" s="129">
        <v>905</v>
      </c>
      <c r="J9" s="129">
        <v>905</v>
      </c>
      <c r="K9" s="129">
        <v>905</v>
      </c>
      <c r="L9" s="129">
        <v>906</v>
      </c>
      <c r="M9" s="129">
        <v>906</v>
      </c>
      <c r="N9" s="129">
        <v>906</v>
      </c>
      <c r="O9" s="130">
        <f t="shared" si="0"/>
        <v>10863</v>
      </c>
    </row>
    <row r="10" spans="1:15" s="131" customFormat="1" ht="13.5" customHeight="1">
      <c r="A10" s="128" t="s">
        <v>27</v>
      </c>
      <c r="B10" s="320" t="s">
        <v>12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30">
        <f t="shared" si="0"/>
        <v>0</v>
      </c>
    </row>
    <row r="11" spans="1:15" s="131" customFormat="1" ht="13.5" customHeight="1">
      <c r="A11" s="128" t="s">
        <v>28</v>
      </c>
      <c r="B11" s="320" t="s">
        <v>435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30">
        <f t="shared" si="0"/>
        <v>0</v>
      </c>
    </row>
    <row r="12" spans="1:15" s="131" customFormat="1" ht="22.5">
      <c r="A12" s="128" t="s">
        <v>29</v>
      </c>
      <c r="B12" s="322" t="s">
        <v>488</v>
      </c>
      <c r="C12" s="129">
        <v>608</v>
      </c>
      <c r="D12" s="129">
        <v>8</v>
      </c>
      <c r="E12" s="129">
        <v>8</v>
      </c>
      <c r="F12" s="129">
        <v>8</v>
      </c>
      <c r="G12" s="129">
        <v>8</v>
      </c>
      <c r="H12" s="129">
        <v>8</v>
      </c>
      <c r="I12" s="129">
        <v>8</v>
      </c>
      <c r="J12" s="129">
        <v>8</v>
      </c>
      <c r="K12" s="129">
        <v>7</v>
      </c>
      <c r="L12" s="129">
        <v>7</v>
      </c>
      <c r="M12" s="129">
        <v>7</v>
      </c>
      <c r="N12" s="129">
        <v>7</v>
      </c>
      <c r="O12" s="130">
        <f t="shared" si="0"/>
        <v>692</v>
      </c>
    </row>
    <row r="13" spans="1:15" s="131" customFormat="1" ht="13.5" customHeight="1" thickBot="1">
      <c r="A13" s="128" t="s">
        <v>30</v>
      </c>
      <c r="B13" s="320" t="s">
        <v>13</v>
      </c>
      <c r="C13" s="129">
        <v>43976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30">
        <f t="shared" si="0"/>
        <v>43976</v>
      </c>
    </row>
    <row r="14" spans="1:15" s="124" customFormat="1" ht="15.75" customHeight="1" thickBot="1">
      <c r="A14" s="123" t="s">
        <v>31</v>
      </c>
      <c r="B14" s="43" t="s">
        <v>120</v>
      </c>
      <c r="C14" s="134">
        <f aca="true" t="shared" si="1" ref="C14:N14">SUM(C5:C13)</f>
        <v>53989</v>
      </c>
      <c r="D14" s="134">
        <f t="shared" si="1"/>
        <v>9413</v>
      </c>
      <c r="E14" s="134">
        <f t="shared" si="1"/>
        <v>9413</v>
      </c>
      <c r="F14" s="134">
        <f t="shared" si="1"/>
        <v>9413</v>
      </c>
      <c r="G14" s="134">
        <f t="shared" si="1"/>
        <v>9412</v>
      </c>
      <c r="H14" s="134">
        <f t="shared" si="1"/>
        <v>9412</v>
      </c>
      <c r="I14" s="134">
        <f t="shared" si="1"/>
        <v>9411</v>
      </c>
      <c r="J14" s="134">
        <f t="shared" si="1"/>
        <v>9411</v>
      </c>
      <c r="K14" s="134">
        <f t="shared" si="1"/>
        <v>9409</v>
      </c>
      <c r="L14" s="134">
        <f t="shared" si="1"/>
        <v>9410</v>
      </c>
      <c r="M14" s="134">
        <f t="shared" si="1"/>
        <v>9410</v>
      </c>
      <c r="N14" s="134">
        <f t="shared" si="1"/>
        <v>9410</v>
      </c>
      <c r="O14" s="135">
        <f>SUM(C14:N14)</f>
        <v>157513</v>
      </c>
    </row>
    <row r="15" spans="1:15" s="124" customFormat="1" ht="15" customHeight="1" thickBot="1">
      <c r="A15" s="123" t="s">
        <v>32</v>
      </c>
      <c r="B15" s="623" t="s">
        <v>63</v>
      </c>
      <c r="C15" s="624"/>
      <c r="D15" s="624"/>
      <c r="E15" s="624"/>
      <c r="F15" s="624"/>
      <c r="G15" s="624"/>
      <c r="H15" s="624"/>
      <c r="I15" s="624"/>
      <c r="J15" s="624"/>
      <c r="K15" s="624"/>
      <c r="L15" s="624"/>
      <c r="M15" s="624"/>
      <c r="N15" s="624"/>
      <c r="O15" s="625"/>
    </row>
    <row r="16" spans="1:15" s="131" customFormat="1" ht="13.5" customHeight="1">
      <c r="A16" s="136" t="s">
        <v>33</v>
      </c>
      <c r="B16" s="323" t="s">
        <v>71</v>
      </c>
      <c r="C16" s="132">
        <v>3789</v>
      </c>
      <c r="D16" s="132">
        <v>3789</v>
      </c>
      <c r="E16" s="132">
        <v>3789</v>
      </c>
      <c r="F16" s="132">
        <v>3789</v>
      </c>
      <c r="G16" s="132">
        <v>3789</v>
      </c>
      <c r="H16" s="132">
        <v>3789</v>
      </c>
      <c r="I16" s="132">
        <v>3790</v>
      </c>
      <c r="J16" s="132">
        <v>3790</v>
      </c>
      <c r="K16" s="132">
        <v>3790</v>
      </c>
      <c r="L16" s="132">
        <v>3790</v>
      </c>
      <c r="M16" s="132">
        <v>3790</v>
      </c>
      <c r="N16" s="132">
        <v>3790</v>
      </c>
      <c r="O16" s="133">
        <f t="shared" si="0"/>
        <v>45474</v>
      </c>
    </row>
    <row r="17" spans="1:15" s="131" customFormat="1" ht="27" customHeight="1">
      <c r="A17" s="128" t="s">
        <v>34</v>
      </c>
      <c r="B17" s="322" t="s">
        <v>194</v>
      </c>
      <c r="C17" s="129">
        <v>972</v>
      </c>
      <c r="D17" s="129">
        <v>972</v>
      </c>
      <c r="E17" s="129">
        <v>973</v>
      </c>
      <c r="F17" s="129">
        <v>973</v>
      </c>
      <c r="G17" s="129">
        <v>973</v>
      </c>
      <c r="H17" s="129">
        <v>973</v>
      </c>
      <c r="I17" s="129">
        <v>973</v>
      </c>
      <c r="J17" s="129">
        <v>973</v>
      </c>
      <c r="K17" s="129">
        <v>973</v>
      </c>
      <c r="L17" s="129">
        <v>973</v>
      </c>
      <c r="M17" s="129">
        <v>973</v>
      </c>
      <c r="N17" s="129">
        <v>973</v>
      </c>
      <c r="O17" s="130">
        <f t="shared" si="0"/>
        <v>11674</v>
      </c>
    </row>
    <row r="18" spans="1:15" s="131" customFormat="1" ht="13.5" customHeight="1">
      <c r="A18" s="128" t="s">
        <v>35</v>
      </c>
      <c r="B18" s="320" t="s">
        <v>152</v>
      </c>
      <c r="C18" s="129">
        <v>4019</v>
      </c>
      <c r="D18" s="129">
        <v>4019</v>
      </c>
      <c r="E18" s="129">
        <v>4019</v>
      </c>
      <c r="F18" s="129">
        <v>4019</v>
      </c>
      <c r="G18" s="129">
        <v>4019</v>
      </c>
      <c r="H18" s="129">
        <v>4019</v>
      </c>
      <c r="I18" s="129">
        <v>4018</v>
      </c>
      <c r="J18" s="129">
        <v>4018</v>
      </c>
      <c r="K18" s="129">
        <v>4018</v>
      </c>
      <c r="L18" s="129">
        <v>4018</v>
      </c>
      <c r="M18" s="129">
        <v>4018</v>
      </c>
      <c r="N18" s="129">
        <v>4018</v>
      </c>
      <c r="O18" s="130">
        <f t="shared" si="0"/>
        <v>48222</v>
      </c>
    </row>
    <row r="19" spans="1:15" s="131" customFormat="1" ht="13.5" customHeight="1">
      <c r="A19" s="128" t="s">
        <v>36</v>
      </c>
      <c r="B19" s="320" t="s">
        <v>195</v>
      </c>
      <c r="C19" s="129">
        <v>76</v>
      </c>
      <c r="D19" s="129">
        <v>76</v>
      </c>
      <c r="E19" s="129">
        <v>76</v>
      </c>
      <c r="F19" s="129">
        <v>76</v>
      </c>
      <c r="G19" s="129">
        <v>76</v>
      </c>
      <c r="H19" s="129">
        <v>76</v>
      </c>
      <c r="I19" s="129">
        <v>76</v>
      </c>
      <c r="J19" s="129">
        <v>76</v>
      </c>
      <c r="K19" s="129">
        <v>76</v>
      </c>
      <c r="L19" s="129">
        <v>76</v>
      </c>
      <c r="M19" s="129">
        <v>75</v>
      </c>
      <c r="N19" s="129">
        <v>75</v>
      </c>
      <c r="O19" s="130">
        <f t="shared" si="0"/>
        <v>910</v>
      </c>
    </row>
    <row r="20" spans="1:15" s="131" customFormat="1" ht="13.5" customHeight="1">
      <c r="A20" s="128" t="s">
        <v>37</v>
      </c>
      <c r="B20" s="320" t="s">
        <v>14</v>
      </c>
      <c r="C20" s="129">
        <v>214</v>
      </c>
      <c r="D20" s="129">
        <v>214</v>
      </c>
      <c r="E20" s="129">
        <v>214</v>
      </c>
      <c r="F20" s="129">
        <v>214</v>
      </c>
      <c r="G20" s="129">
        <v>214</v>
      </c>
      <c r="H20" s="129">
        <v>214</v>
      </c>
      <c r="I20" s="129">
        <v>214</v>
      </c>
      <c r="J20" s="129">
        <v>214</v>
      </c>
      <c r="K20" s="129">
        <v>214</v>
      </c>
      <c r="L20" s="129">
        <v>214</v>
      </c>
      <c r="M20" s="129">
        <v>215</v>
      </c>
      <c r="N20" s="129">
        <v>215</v>
      </c>
      <c r="O20" s="130">
        <f t="shared" si="0"/>
        <v>2570</v>
      </c>
    </row>
    <row r="21" spans="1:15" s="131" customFormat="1" ht="13.5" customHeight="1">
      <c r="A21" s="128" t="s">
        <v>38</v>
      </c>
      <c r="B21" s="320" t="s">
        <v>243</v>
      </c>
      <c r="C21" s="129">
        <v>2723</v>
      </c>
      <c r="D21" s="129">
        <v>2723</v>
      </c>
      <c r="E21" s="129">
        <v>2723</v>
      </c>
      <c r="F21" s="129">
        <v>2722</v>
      </c>
      <c r="G21" s="129">
        <v>2722</v>
      </c>
      <c r="H21" s="129">
        <v>2722</v>
      </c>
      <c r="I21" s="129">
        <v>2722</v>
      </c>
      <c r="J21" s="129">
        <v>2722</v>
      </c>
      <c r="K21" s="129">
        <v>2722</v>
      </c>
      <c r="L21" s="129">
        <v>2722</v>
      </c>
      <c r="M21" s="129">
        <v>2722</v>
      </c>
      <c r="N21" s="129">
        <v>2722</v>
      </c>
      <c r="O21" s="130">
        <f t="shared" si="0"/>
        <v>32667</v>
      </c>
    </row>
    <row r="22" spans="1:15" s="131" customFormat="1" ht="15.75">
      <c r="A22" s="128" t="s">
        <v>39</v>
      </c>
      <c r="B22" s="322" t="s">
        <v>198</v>
      </c>
      <c r="C22" s="129">
        <v>28</v>
      </c>
      <c r="D22" s="129">
        <v>28</v>
      </c>
      <c r="E22" s="129">
        <v>27</v>
      </c>
      <c r="F22" s="129">
        <v>27</v>
      </c>
      <c r="G22" s="129">
        <v>27</v>
      </c>
      <c r="H22" s="129">
        <v>27</v>
      </c>
      <c r="I22" s="129">
        <v>27</v>
      </c>
      <c r="J22" s="129">
        <v>27</v>
      </c>
      <c r="K22" s="129">
        <v>27</v>
      </c>
      <c r="L22" s="129">
        <v>27</v>
      </c>
      <c r="M22" s="129">
        <v>27</v>
      </c>
      <c r="N22" s="129">
        <v>27</v>
      </c>
      <c r="O22" s="130">
        <f t="shared" si="0"/>
        <v>326</v>
      </c>
    </row>
    <row r="23" spans="1:15" s="131" customFormat="1" ht="13.5" customHeight="1">
      <c r="A23" s="128" t="s">
        <v>40</v>
      </c>
      <c r="B23" s="320" t="s">
        <v>246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30">
        <f t="shared" si="0"/>
        <v>0</v>
      </c>
    </row>
    <row r="24" spans="1:15" s="131" customFormat="1" ht="13.5" customHeight="1" thickBot="1">
      <c r="A24" s="128" t="s">
        <v>41</v>
      </c>
      <c r="B24" s="320" t="s">
        <v>15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>
        <v>15670</v>
      </c>
      <c r="O24" s="130">
        <f t="shared" si="0"/>
        <v>15670</v>
      </c>
    </row>
    <row r="25" spans="1:15" s="124" customFormat="1" ht="15.75" customHeight="1" thickBot="1">
      <c r="A25" s="137" t="s">
        <v>42</v>
      </c>
      <c r="B25" s="43" t="s">
        <v>121</v>
      </c>
      <c r="C25" s="134">
        <f aca="true" t="shared" si="2" ref="C25:N25">SUM(C16:C24)</f>
        <v>11821</v>
      </c>
      <c r="D25" s="134">
        <f t="shared" si="2"/>
        <v>11821</v>
      </c>
      <c r="E25" s="134">
        <f t="shared" si="2"/>
        <v>11821</v>
      </c>
      <c r="F25" s="134">
        <f t="shared" si="2"/>
        <v>11820</v>
      </c>
      <c r="G25" s="134">
        <f t="shared" si="2"/>
        <v>11820</v>
      </c>
      <c r="H25" s="134">
        <f t="shared" si="2"/>
        <v>11820</v>
      </c>
      <c r="I25" s="134">
        <f t="shared" si="2"/>
        <v>11820</v>
      </c>
      <c r="J25" s="134">
        <f t="shared" si="2"/>
        <v>11820</v>
      </c>
      <c r="K25" s="134">
        <f t="shared" si="2"/>
        <v>11820</v>
      </c>
      <c r="L25" s="134">
        <f t="shared" si="2"/>
        <v>11820</v>
      </c>
      <c r="M25" s="134">
        <f t="shared" si="2"/>
        <v>11820</v>
      </c>
      <c r="N25" s="134">
        <f t="shared" si="2"/>
        <v>27490</v>
      </c>
      <c r="O25" s="135">
        <f t="shared" si="0"/>
        <v>157513</v>
      </c>
    </row>
    <row r="26" spans="1:15" ht="16.5" thickBot="1">
      <c r="A26" s="137" t="s">
        <v>43</v>
      </c>
      <c r="B26" s="324" t="s">
        <v>122</v>
      </c>
      <c r="C26" s="138">
        <f aca="true" t="shared" si="3" ref="C26:O26">C14-C25</f>
        <v>42168</v>
      </c>
      <c r="D26" s="138">
        <f t="shared" si="3"/>
        <v>-2408</v>
      </c>
      <c r="E26" s="138">
        <f t="shared" si="3"/>
        <v>-2408</v>
      </c>
      <c r="F26" s="138">
        <f t="shared" si="3"/>
        <v>-2407</v>
      </c>
      <c r="G26" s="138">
        <f t="shared" si="3"/>
        <v>-2408</v>
      </c>
      <c r="H26" s="138">
        <f t="shared" si="3"/>
        <v>-2408</v>
      </c>
      <c r="I26" s="138">
        <f t="shared" si="3"/>
        <v>-2409</v>
      </c>
      <c r="J26" s="138">
        <f t="shared" si="3"/>
        <v>-2409</v>
      </c>
      <c r="K26" s="138">
        <f t="shared" si="3"/>
        <v>-2411</v>
      </c>
      <c r="L26" s="138">
        <f t="shared" si="3"/>
        <v>-2410</v>
      </c>
      <c r="M26" s="138">
        <f t="shared" si="3"/>
        <v>-2410</v>
      </c>
      <c r="N26" s="138">
        <f t="shared" si="3"/>
        <v>-18080</v>
      </c>
      <c r="O26" s="139">
        <f t="shared" si="3"/>
        <v>0</v>
      </c>
    </row>
    <row r="27" ht="15.75">
      <c r="A27" s="141"/>
    </row>
    <row r="28" spans="2:15" ht="15.75">
      <c r="B28" s="142"/>
      <c r="C28" s="143"/>
      <c r="D28" s="143"/>
      <c r="O28" s="140"/>
    </row>
    <row r="29" ht="15.75">
      <c r="O29" s="140"/>
    </row>
    <row r="30" ht="15.75">
      <c r="O30" s="140"/>
    </row>
    <row r="31" ht="15.75">
      <c r="O31" s="140"/>
    </row>
    <row r="32" ht="15.75">
      <c r="O32" s="140"/>
    </row>
    <row r="33" ht="15.75">
      <c r="O33" s="140"/>
    </row>
    <row r="34" ht="15.75">
      <c r="O34" s="140"/>
    </row>
    <row r="35" ht="15.75">
      <c r="O35" s="140"/>
    </row>
    <row r="36" ht="15.75">
      <c r="O36" s="140"/>
    </row>
    <row r="37" ht="15.75">
      <c r="O37" s="140"/>
    </row>
    <row r="38" ht="15.75">
      <c r="O38" s="140"/>
    </row>
    <row r="39" ht="15.75">
      <c r="O39" s="140"/>
    </row>
    <row r="40" ht="15.75">
      <c r="O40" s="140"/>
    </row>
    <row r="41" ht="15.75">
      <c r="O41" s="140"/>
    </row>
    <row r="42" ht="15.75">
      <c r="O42" s="140"/>
    </row>
    <row r="43" ht="15.75">
      <c r="O43" s="140"/>
    </row>
    <row r="44" ht="15.75">
      <c r="O44" s="140"/>
    </row>
    <row r="45" ht="15.75">
      <c r="O45" s="140"/>
    </row>
    <row r="46" ht="15.75">
      <c r="O46" s="140"/>
    </row>
    <row r="47" ht="15.75">
      <c r="O47" s="140"/>
    </row>
    <row r="48" ht="15.75">
      <c r="O48" s="140"/>
    </row>
    <row r="49" ht="15.75">
      <c r="O49" s="140"/>
    </row>
    <row r="50" ht="15.75">
      <c r="O50" s="140"/>
    </row>
    <row r="51" ht="15.75">
      <c r="O51" s="140"/>
    </row>
    <row r="52" ht="15.75">
      <c r="O52" s="140"/>
    </row>
    <row r="53" ht="15.75">
      <c r="O53" s="140"/>
    </row>
    <row r="54" ht="15.75">
      <c r="O54" s="140"/>
    </row>
    <row r="55" ht="15.75">
      <c r="O55" s="140"/>
    </row>
    <row r="56" ht="15.75">
      <c r="O56" s="140"/>
    </row>
    <row r="57" ht="15.75">
      <c r="O57" s="140"/>
    </row>
    <row r="58" ht="15.75">
      <c r="O58" s="140"/>
    </row>
    <row r="59" ht="15.75">
      <c r="O59" s="140"/>
    </row>
    <row r="60" ht="15.75">
      <c r="O60" s="140"/>
    </row>
    <row r="61" ht="15.75">
      <c r="O61" s="140"/>
    </row>
    <row r="62" ht="15.75">
      <c r="O62" s="140"/>
    </row>
    <row r="63" ht="15.75">
      <c r="O63" s="140"/>
    </row>
    <row r="64" ht="15.75">
      <c r="O64" s="140"/>
    </row>
    <row r="65" ht="15.75">
      <c r="O65" s="140"/>
    </row>
    <row r="66" ht="15.75">
      <c r="O66" s="140"/>
    </row>
    <row r="67" ht="15.75">
      <c r="O67" s="140"/>
    </row>
    <row r="68" ht="15.75">
      <c r="O68" s="140"/>
    </row>
    <row r="69" ht="15.75">
      <c r="O69" s="140"/>
    </row>
    <row r="70" ht="15.75">
      <c r="O70" s="140"/>
    </row>
    <row r="71" ht="15.75">
      <c r="O71" s="140"/>
    </row>
    <row r="72" ht="15.75">
      <c r="O72" s="140"/>
    </row>
    <row r="73" ht="15.75">
      <c r="O73" s="140"/>
    </row>
    <row r="74" ht="15.75">
      <c r="O74" s="140"/>
    </row>
    <row r="75" ht="15.75">
      <c r="O75" s="140"/>
    </row>
    <row r="76" ht="15.75">
      <c r="O76" s="140"/>
    </row>
    <row r="77" ht="15.75">
      <c r="O77" s="140"/>
    </row>
    <row r="78" ht="15.75">
      <c r="O78" s="140"/>
    </row>
    <row r="79" ht="15.75">
      <c r="O79" s="140"/>
    </row>
    <row r="80" ht="15.75">
      <c r="O80" s="140"/>
    </row>
    <row r="81" ht="15.75">
      <c r="O81" s="140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5"/>
  <sheetViews>
    <sheetView workbookViewId="0" topLeftCell="A1">
      <selection activeCell="E41" sqref="E41"/>
    </sheetView>
  </sheetViews>
  <sheetFormatPr defaultColWidth="9.00390625" defaultRowHeight="12.75"/>
  <cols>
    <col min="1" max="1" width="88.625" style="53" customWidth="1"/>
    <col min="2" max="2" width="27.875" style="53" customWidth="1"/>
    <col min="3" max="16384" width="9.375" style="53" customWidth="1"/>
  </cols>
  <sheetData>
    <row r="1" spans="1:2" ht="47.25" customHeight="1">
      <c r="A1" s="628" t="s">
        <v>499</v>
      </c>
      <c r="B1" s="628"/>
    </row>
    <row r="2" spans="1:2" ht="22.5" customHeight="1" thickBot="1">
      <c r="A2" s="418"/>
      <c r="B2" s="419" t="s">
        <v>16</v>
      </c>
    </row>
    <row r="3" spans="1:2" s="54" customFormat="1" ht="24" customHeight="1" thickBot="1">
      <c r="A3" s="325" t="s">
        <v>55</v>
      </c>
      <c r="B3" s="417" t="s">
        <v>475</v>
      </c>
    </row>
    <row r="4" spans="1:2" s="55" customFormat="1" ht="13.5" thickBot="1">
      <c r="A4" s="217">
        <v>1</v>
      </c>
      <c r="B4" s="218">
        <v>2</v>
      </c>
    </row>
    <row r="5" spans="1:2" ht="12.75">
      <c r="A5" s="144" t="s">
        <v>274</v>
      </c>
      <c r="B5" s="450">
        <v>6307</v>
      </c>
    </row>
    <row r="6" spans="1:2" ht="12.75" customHeight="1">
      <c r="A6" s="145" t="s">
        <v>536</v>
      </c>
      <c r="B6" s="450">
        <v>37349</v>
      </c>
    </row>
    <row r="7" spans="1:2" ht="12.75">
      <c r="A7" s="145" t="s">
        <v>537</v>
      </c>
      <c r="B7" s="450">
        <v>8682</v>
      </c>
    </row>
    <row r="8" spans="1:2" ht="12.75">
      <c r="A8" s="145" t="s">
        <v>538</v>
      </c>
      <c r="B8" s="450">
        <v>1867</v>
      </c>
    </row>
    <row r="9" spans="1:2" ht="12.75">
      <c r="A9" s="145" t="s">
        <v>278</v>
      </c>
      <c r="B9" s="450">
        <v>31</v>
      </c>
    </row>
    <row r="10" spans="1:2" ht="12.75">
      <c r="A10" s="145"/>
      <c r="B10" s="450"/>
    </row>
    <row r="11" spans="1:2" ht="12.75">
      <c r="A11" s="145"/>
      <c r="B11" s="450"/>
    </row>
    <row r="12" spans="1:2" ht="12.75">
      <c r="A12" s="145"/>
      <c r="B12" s="450"/>
    </row>
    <row r="13" spans="1:2" ht="12.75">
      <c r="A13" s="145"/>
      <c r="B13" s="450"/>
    </row>
    <row r="14" spans="1:2" ht="12.75">
      <c r="A14" s="145"/>
      <c r="B14" s="450"/>
    </row>
    <row r="15" spans="1:2" ht="12.75">
      <c r="A15" s="145"/>
      <c r="B15" s="450"/>
    </row>
    <row r="16" spans="1:2" ht="12.75">
      <c r="A16" s="145"/>
      <c r="B16" s="450"/>
    </row>
    <row r="17" spans="1:2" ht="12.75">
      <c r="A17" s="145"/>
      <c r="B17" s="450"/>
    </row>
    <row r="18" spans="1:2" ht="12.75">
      <c r="A18" s="145"/>
      <c r="B18" s="450"/>
    </row>
    <row r="19" spans="1:2" ht="12.75">
      <c r="A19" s="145"/>
      <c r="B19" s="450"/>
    </row>
    <row r="20" spans="1:2" ht="12.75">
      <c r="A20" s="145"/>
      <c r="B20" s="450"/>
    </row>
    <row r="21" spans="1:2" ht="12.75">
      <c r="A21" s="145"/>
      <c r="B21" s="450"/>
    </row>
    <row r="22" spans="1:2" ht="12.75">
      <c r="A22" s="145"/>
      <c r="B22" s="450"/>
    </row>
    <row r="23" spans="1:2" ht="12.75">
      <c r="A23" s="145"/>
      <c r="B23" s="450"/>
    </row>
    <row r="24" spans="1:2" ht="13.5" thickBot="1">
      <c r="A24" s="146"/>
      <c r="B24" s="450"/>
    </row>
    <row r="25" spans="1:2" s="57" customFormat="1" ht="19.5" customHeight="1" thickBot="1">
      <c r="A25" s="40" t="s">
        <v>56</v>
      </c>
      <c r="B25" s="56">
        <f>SUM(B5:B24)</f>
        <v>54236</v>
      </c>
    </row>
  </sheetData>
  <sheetProtection sheet="1"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5. számú tájékoztató tábla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D9" sqref="D9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32" t="s">
        <v>476</v>
      </c>
      <c r="B1" s="632"/>
      <c r="C1" s="632"/>
      <c r="D1" s="632"/>
    </row>
    <row r="2" spans="1:4" ht="17.25" customHeight="1">
      <c r="A2" s="416"/>
      <c r="B2" s="416"/>
      <c r="C2" s="416"/>
      <c r="D2" s="416"/>
    </row>
    <row r="3" spans="1:4" ht="13.5" thickBot="1">
      <c r="A3" s="238"/>
      <c r="B3" s="238"/>
      <c r="C3" s="629" t="s">
        <v>58</v>
      </c>
      <c r="D3" s="629"/>
    </row>
    <row r="4" spans="1:4" ht="42.75" customHeight="1" thickBot="1">
      <c r="A4" s="420" t="s">
        <v>78</v>
      </c>
      <c r="B4" s="421" t="s">
        <v>136</v>
      </c>
      <c r="C4" s="421" t="s">
        <v>137</v>
      </c>
      <c r="D4" s="422" t="s">
        <v>17</v>
      </c>
    </row>
    <row r="5" spans="1:4" ht="15.75" customHeight="1">
      <c r="A5" s="239" t="s">
        <v>21</v>
      </c>
      <c r="B5" s="32" t="s">
        <v>539</v>
      </c>
      <c r="C5" s="32" t="s">
        <v>540</v>
      </c>
      <c r="D5" s="33">
        <v>200</v>
      </c>
    </row>
    <row r="6" spans="1:4" ht="15.75" customHeight="1">
      <c r="A6" s="240" t="s">
        <v>22</v>
      </c>
      <c r="B6" s="34" t="s">
        <v>541</v>
      </c>
      <c r="C6" s="34" t="s">
        <v>540</v>
      </c>
      <c r="D6" s="35">
        <v>350</v>
      </c>
    </row>
    <row r="7" spans="1:4" ht="15.75" customHeight="1">
      <c r="A7" s="240" t="s">
        <v>23</v>
      </c>
      <c r="B7" s="34" t="s">
        <v>542</v>
      </c>
      <c r="C7" s="34" t="s">
        <v>540</v>
      </c>
      <c r="D7" s="35">
        <v>405</v>
      </c>
    </row>
    <row r="8" spans="1:4" ht="15.75" customHeight="1">
      <c r="A8" s="240" t="s">
        <v>24</v>
      </c>
      <c r="B8" s="34" t="s">
        <v>543</v>
      </c>
      <c r="C8" s="34" t="s">
        <v>540</v>
      </c>
      <c r="D8" s="35">
        <v>600</v>
      </c>
    </row>
    <row r="9" spans="1:4" ht="15.75" customHeight="1">
      <c r="A9" s="240" t="s">
        <v>25</v>
      </c>
      <c r="B9" s="34" t="s">
        <v>544</v>
      </c>
      <c r="C9" s="34" t="s">
        <v>540</v>
      </c>
      <c r="D9" s="35">
        <v>300</v>
      </c>
    </row>
    <row r="10" spans="1:4" ht="15.75" customHeight="1">
      <c r="A10" s="240" t="s">
        <v>26</v>
      </c>
      <c r="B10" s="34"/>
      <c r="C10" s="34"/>
      <c r="D10" s="35"/>
    </row>
    <row r="11" spans="1:4" ht="15.75" customHeight="1">
      <c r="A11" s="240" t="s">
        <v>27</v>
      </c>
      <c r="B11" s="34"/>
      <c r="C11" s="34"/>
      <c r="D11" s="35"/>
    </row>
    <row r="12" spans="1:4" ht="15.75" customHeight="1">
      <c r="A12" s="240" t="s">
        <v>28</v>
      </c>
      <c r="B12" s="34"/>
      <c r="C12" s="34"/>
      <c r="D12" s="35"/>
    </row>
    <row r="13" spans="1:4" ht="15.75" customHeight="1">
      <c r="A13" s="240" t="s">
        <v>29</v>
      </c>
      <c r="B13" s="34"/>
      <c r="C13" s="34"/>
      <c r="D13" s="35"/>
    </row>
    <row r="14" spans="1:4" ht="15.75" customHeight="1">
      <c r="A14" s="240" t="s">
        <v>30</v>
      </c>
      <c r="B14" s="34"/>
      <c r="C14" s="34"/>
      <c r="D14" s="35"/>
    </row>
    <row r="15" spans="1:4" ht="15.75" customHeight="1">
      <c r="A15" s="240" t="s">
        <v>31</v>
      </c>
      <c r="B15" s="34"/>
      <c r="C15" s="34"/>
      <c r="D15" s="35"/>
    </row>
    <row r="16" spans="1:4" ht="15.75" customHeight="1">
      <c r="A16" s="240" t="s">
        <v>32</v>
      </c>
      <c r="B16" s="34"/>
      <c r="C16" s="34"/>
      <c r="D16" s="35"/>
    </row>
    <row r="17" spans="1:4" ht="15.75" customHeight="1">
      <c r="A17" s="240" t="s">
        <v>33</v>
      </c>
      <c r="B17" s="34"/>
      <c r="C17" s="34"/>
      <c r="D17" s="35"/>
    </row>
    <row r="18" spans="1:4" ht="15.75" customHeight="1">
      <c r="A18" s="240" t="s">
        <v>34</v>
      </c>
      <c r="B18" s="34"/>
      <c r="C18" s="34"/>
      <c r="D18" s="35"/>
    </row>
    <row r="19" spans="1:4" ht="15.75" customHeight="1">
      <c r="A19" s="240" t="s">
        <v>35</v>
      </c>
      <c r="B19" s="34"/>
      <c r="C19" s="34"/>
      <c r="D19" s="35"/>
    </row>
    <row r="20" spans="1:4" ht="15.75" customHeight="1">
      <c r="A20" s="240" t="s">
        <v>36</v>
      </c>
      <c r="B20" s="34"/>
      <c r="C20" s="34"/>
      <c r="D20" s="35"/>
    </row>
    <row r="21" spans="1:4" ht="15.75" customHeight="1">
      <c r="A21" s="240" t="s">
        <v>37</v>
      </c>
      <c r="B21" s="34"/>
      <c r="C21" s="34"/>
      <c r="D21" s="35"/>
    </row>
    <row r="22" spans="1:4" ht="15.75" customHeight="1">
      <c r="A22" s="240" t="s">
        <v>38</v>
      </c>
      <c r="B22" s="34"/>
      <c r="C22" s="34"/>
      <c r="D22" s="35"/>
    </row>
    <row r="23" spans="1:4" ht="15.75" customHeight="1">
      <c r="A23" s="240" t="s">
        <v>39</v>
      </c>
      <c r="B23" s="34"/>
      <c r="C23" s="34"/>
      <c r="D23" s="35"/>
    </row>
    <row r="24" spans="1:4" ht="15.75" customHeight="1">
      <c r="A24" s="240" t="s">
        <v>40</v>
      </c>
      <c r="B24" s="34"/>
      <c r="C24" s="34"/>
      <c r="D24" s="35"/>
    </row>
    <row r="25" spans="1:4" ht="15.75" customHeight="1">
      <c r="A25" s="240" t="s">
        <v>41</v>
      </c>
      <c r="B25" s="34"/>
      <c r="C25" s="34"/>
      <c r="D25" s="35"/>
    </row>
    <row r="26" spans="1:4" ht="15.75" customHeight="1">
      <c r="A26" s="240" t="s">
        <v>42</v>
      </c>
      <c r="B26" s="34"/>
      <c r="C26" s="34"/>
      <c r="D26" s="35"/>
    </row>
    <row r="27" spans="1:4" ht="15.75" customHeight="1">
      <c r="A27" s="240" t="s">
        <v>43</v>
      </c>
      <c r="B27" s="34"/>
      <c r="C27" s="34"/>
      <c r="D27" s="35"/>
    </row>
    <row r="28" spans="1:4" ht="15.75" customHeight="1">
      <c r="A28" s="240" t="s">
        <v>44</v>
      </c>
      <c r="B28" s="34"/>
      <c r="C28" s="34"/>
      <c r="D28" s="35"/>
    </row>
    <row r="29" spans="1:4" ht="15.75" customHeight="1">
      <c r="A29" s="240" t="s">
        <v>45</v>
      </c>
      <c r="B29" s="34"/>
      <c r="C29" s="34"/>
      <c r="D29" s="35"/>
    </row>
    <row r="30" spans="1:4" ht="15.75" customHeight="1">
      <c r="A30" s="240" t="s">
        <v>46</v>
      </c>
      <c r="B30" s="34"/>
      <c r="C30" s="34"/>
      <c r="D30" s="35"/>
    </row>
    <row r="31" spans="1:4" ht="15.75" customHeight="1">
      <c r="A31" s="240" t="s">
        <v>47</v>
      </c>
      <c r="B31" s="34"/>
      <c r="C31" s="34"/>
      <c r="D31" s="35"/>
    </row>
    <row r="32" spans="1:4" ht="15.75" customHeight="1">
      <c r="A32" s="240" t="s">
        <v>48</v>
      </c>
      <c r="B32" s="34"/>
      <c r="C32" s="34"/>
      <c r="D32" s="35"/>
    </row>
    <row r="33" spans="1:4" ht="15.75" customHeight="1">
      <c r="A33" s="240" t="s">
        <v>49</v>
      </c>
      <c r="B33" s="34"/>
      <c r="C33" s="34"/>
      <c r="D33" s="35"/>
    </row>
    <row r="34" spans="1:4" ht="15.75" customHeight="1">
      <c r="A34" s="240" t="s">
        <v>138</v>
      </c>
      <c r="B34" s="34"/>
      <c r="C34" s="34"/>
      <c r="D34" s="106"/>
    </row>
    <row r="35" spans="1:4" ht="15.75" customHeight="1">
      <c r="A35" s="240" t="s">
        <v>139</v>
      </c>
      <c r="B35" s="34"/>
      <c r="C35" s="34"/>
      <c r="D35" s="106"/>
    </row>
    <row r="36" spans="1:4" ht="15.75" customHeight="1">
      <c r="A36" s="240" t="s">
        <v>140</v>
      </c>
      <c r="B36" s="34"/>
      <c r="C36" s="34"/>
      <c r="D36" s="106"/>
    </row>
    <row r="37" spans="1:4" ht="15.75" customHeight="1" thickBot="1">
      <c r="A37" s="241" t="s">
        <v>141</v>
      </c>
      <c r="B37" s="36"/>
      <c r="C37" s="36"/>
      <c r="D37" s="107"/>
    </row>
    <row r="38" spans="1:4" ht="15.75" customHeight="1" thickBot="1">
      <c r="A38" s="630" t="s">
        <v>56</v>
      </c>
      <c r="B38" s="631"/>
      <c r="C38" s="242"/>
      <c r="D38" s="243">
        <f>SUM(D5:D37)</f>
        <v>1855</v>
      </c>
    </row>
    <row r="39" ht="12.75">
      <c r="A39" t="s">
        <v>215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2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B121">
      <selection activeCell="C108" sqref="C108"/>
    </sheetView>
  </sheetViews>
  <sheetFormatPr defaultColWidth="9.00390625" defaultRowHeight="12.75"/>
  <cols>
    <col min="1" max="1" width="9.50390625" style="424" customWidth="1"/>
    <col min="2" max="2" width="91.625" style="424" customWidth="1"/>
    <col min="3" max="3" width="21.625" style="425" customWidth="1"/>
    <col min="4" max="4" width="9.00390625" style="458" customWidth="1"/>
    <col min="5" max="16384" width="9.375" style="458" customWidth="1"/>
  </cols>
  <sheetData>
    <row r="1" spans="1:3" ht="15.75" customHeight="1">
      <c r="A1" s="563" t="s">
        <v>18</v>
      </c>
      <c r="B1" s="563"/>
      <c r="C1" s="563"/>
    </row>
    <row r="2" spans="1:3" ht="15.75" customHeight="1" thickBot="1">
      <c r="A2" s="564" t="s">
        <v>164</v>
      </c>
      <c r="B2" s="564"/>
      <c r="C2" s="341" t="s">
        <v>244</v>
      </c>
    </row>
    <row r="3" spans="1:3" ht="37.5" customHeight="1" thickBot="1">
      <c r="A3" s="23" t="s">
        <v>78</v>
      </c>
      <c r="B3" s="24" t="s">
        <v>20</v>
      </c>
      <c r="C3" s="45" t="s">
        <v>272</v>
      </c>
    </row>
    <row r="4" spans="1:3" s="459" customFormat="1" ht="12" customHeight="1" thickBot="1">
      <c r="A4" s="453">
        <v>1</v>
      </c>
      <c r="B4" s="454">
        <v>2</v>
      </c>
      <c r="C4" s="455">
        <v>3</v>
      </c>
    </row>
    <row r="5" spans="1:3" s="460" customFormat="1" ht="12" customHeight="1" thickBot="1">
      <c r="A5" s="20" t="s">
        <v>21</v>
      </c>
      <c r="B5" s="21" t="s">
        <v>273</v>
      </c>
      <c r="C5" s="331">
        <f>+C6+C7+C8+C9+C10+C11</f>
        <v>0</v>
      </c>
    </row>
    <row r="6" spans="1:3" s="460" customFormat="1" ht="12" customHeight="1">
      <c r="A6" s="15" t="s">
        <v>109</v>
      </c>
      <c r="B6" s="461" t="s">
        <v>274</v>
      </c>
      <c r="C6" s="334"/>
    </row>
    <row r="7" spans="1:3" s="460" customFormat="1" ht="12" customHeight="1">
      <c r="A7" s="14" t="s">
        <v>110</v>
      </c>
      <c r="B7" s="462" t="s">
        <v>275</v>
      </c>
      <c r="C7" s="333"/>
    </row>
    <row r="8" spans="1:3" s="460" customFormat="1" ht="12" customHeight="1">
      <c r="A8" s="14" t="s">
        <v>111</v>
      </c>
      <c r="B8" s="462" t="s">
        <v>276</v>
      </c>
      <c r="C8" s="333"/>
    </row>
    <row r="9" spans="1:3" s="460" customFormat="1" ht="12" customHeight="1">
      <c r="A9" s="14" t="s">
        <v>112</v>
      </c>
      <c r="B9" s="462" t="s">
        <v>277</v>
      </c>
      <c r="C9" s="333"/>
    </row>
    <row r="10" spans="1:3" s="460" customFormat="1" ht="12" customHeight="1">
      <c r="A10" s="14" t="s">
        <v>161</v>
      </c>
      <c r="B10" s="462" t="s">
        <v>278</v>
      </c>
      <c r="C10" s="333"/>
    </row>
    <row r="11" spans="1:3" s="460" customFormat="1" ht="12" customHeight="1" thickBot="1">
      <c r="A11" s="16" t="s">
        <v>113</v>
      </c>
      <c r="B11" s="463" t="s">
        <v>279</v>
      </c>
      <c r="C11" s="333"/>
    </row>
    <row r="12" spans="1:3" s="460" customFormat="1" ht="12" customHeight="1" thickBot="1">
      <c r="A12" s="20" t="s">
        <v>22</v>
      </c>
      <c r="B12" s="326" t="s">
        <v>280</v>
      </c>
      <c r="C12" s="331">
        <f>+C13+C14+C15+C16+C17</f>
        <v>0</v>
      </c>
    </row>
    <row r="13" spans="1:3" s="460" customFormat="1" ht="12" customHeight="1">
      <c r="A13" s="15" t="s">
        <v>115</v>
      </c>
      <c r="B13" s="461" t="s">
        <v>281</v>
      </c>
      <c r="C13" s="334"/>
    </row>
    <row r="14" spans="1:3" s="460" customFormat="1" ht="12" customHeight="1">
      <c r="A14" s="14" t="s">
        <v>116</v>
      </c>
      <c r="B14" s="462" t="s">
        <v>282</v>
      </c>
      <c r="C14" s="333"/>
    </row>
    <row r="15" spans="1:3" s="460" customFormat="1" ht="12" customHeight="1">
      <c r="A15" s="14" t="s">
        <v>117</v>
      </c>
      <c r="B15" s="462" t="s">
        <v>506</v>
      </c>
      <c r="C15" s="333"/>
    </row>
    <row r="16" spans="1:3" s="460" customFormat="1" ht="12" customHeight="1">
      <c r="A16" s="14" t="s">
        <v>118</v>
      </c>
      <c r="B16" s="462" t="s">
        <v>507</v>
      </c>
      <c r="C16" s="333"/>
    </row>
    <row r="17" spans="1:3" s="460" customFormat="1" ht="12" customHeight="1">
      <c r="A17" s="14" t="s">
        <v>119</v>
      </c>
      <c r="B17" s="462" t="s">
        <v>283</v>
      </c>
      <c r="C17" s="333"/>
    </row>
    <row r="18" spans="1:3" s="460" customFormat="1" ht="12" customHeight="1" thickBot="1">
      <c r="A18" s="16" t="s">
        <v>128</v>
      </c>
      <c r="B18" s="463" t="s">
        <v>284</v>
      </c>
      <c r="C18" s="335"/>
    </row>
    <row r="19" spans="1:3" s="460" customFormat="1" ht="12" customHeight="1" thickBot="1">
      <c r="A19" s="20" t="s">
        <v>23</v>
      </c>
      <c r="B19" s="21" t="s">
        <v>285</v>
      </c>
      <c r="C19" s="331">
        <f>+C20+C21+C22+C23+C24</f>
        <v>0</v>
      </c>
    </row>
    <row r="20" spans="1:3" s="460" customFormat="1" ht="12" customHeight="1">
      <c r="A20" s="15" t="s">
        <v>98</v>
      </c>
      <c r="B20" s="461" t="s">
        <v>286</v>
      </c>
      <c r="C20" s="334"/>
    </row>
    <row r="21" spans="1:3" s="460" customFormat="1" ht="12" customHeight="1">
      <c r="A21" s="14" t="s">
        <v>99</v>
      </c>
      <c r="B21" s="462" t="s">
        <v>287</v>
      </c>
      <c r="C21" s="333"/>
    </row>
    <row r="22" spans="1:3" s="460" customFormat="1" ht="12" customHeight="1">
      <c r="A22" s="14" t="s">
        <v>100</v>
      </c>
      <c r="B22" s="462" t="s">
        <v>508</v>
      </c>
      <c r="C22" s="333"/>
    </row>
    <row r="23" spans="1:3" s="460" customFormat="1" ht="12" customHeight="1">
      <c r="A23" s="14" t="s">
        <v>101</v>
      </c>
      <c r="B23" s="462" t="s">
        <v>509</v>
      </c>
      <c r="C23" s="333"/>
    </row>
    <row r="24" spans="1:3" s="460" customFormat="1" ht="12" customHeight="1">
      <c r="A24" s="14" t="s">
        <v>182</v>
      </c>
      <c r="B24" s="462" t="s">
        <v>288</v>
      </c>
      <c r="C24" s="333"/>
    </row>
    <row r="25" spans="1:3" s="460" customFormat="1" ht="12" customHeight="1" thickBot="1">
      <c r="A25" s="16" t="s">
        <v>183</v>
      </c>
      <c r="B25" s="463" t="s">
        <v>289</v>
      </c>
      <c r="C25" s="335"/>
    </row>
    <row r="26" spans="1:3" s="460" customFormat="1" ht="12" customHeight="1" thickBot="1">
      <c r="A26" s="20" t="s">
        <v>184</v>
      </c>
      <c r="B26" s="21" t="s">
        <v>290</v>
      </c>
      <c r="C26" s="337">
        <f>+C27+C30+C31+C32</f>
        <v>0</v>
      </c>
    </row>
    <row r="27" spans="1:3" s="460" customFormat="1" ht="12" customHeight="1">
      <c r="A27" s="15" t="s">
        <v>291</v>
      </c>
      <c r="B27" s="461" t="s">
        <v>297</v>
      </c>
      <c r="C27" s="456">
        <f>+C28+C29</f>
        <v>0</v>
      </c>
    </row>
    <row r="28" spans="1:3" s="460" customFormat="1" ht="12" customHeight="1">
      <c r="A28" s="14" t="s">
        <v>292</v>
      </c>
      <c r="B28" s="462" t="s">
        <v>298</v>
      </c>
      <c r="C28" s="333"/>
    </row>
    <row r="29" spans="1:3" s="460" customFormat="1" ht="12" customHeight="1">
      <c r="A29" s="14" t="s">
        <v>293</v>
      </c>
      <c r="B29" s="462" t="s">
        <v>299</v>
      </c>
      <c r="C29" s="333"/>
    </row>
    <row r="30" spans="1:3" s="460" customFormat="1" ht="12" customHeight="1">
      <c r="A30" s="14" t="s">
        <v>294</v>
      </c>
      <c r="B30" s="462" t="s">
        <v>300</v>
      </c>
      <c r="C30" s="333"/>
    </row>
    <row r="31" spans="1:3" s="460" customFormat="1" ht="12" customHeight="1">
      <c r="A31" s="14" t="s">
        <v>295</v>
      </c>
      <c r="B31" s="462" t="s">
        <v>301</v>
      </c>
      <c r="C31" s="333"/>
    </row>
    <row r="32" spans="1:3" s="460" customFormat="1" ht="12" customHeight="1" thickBot="1">
      <c r="A32" s="16" t="s">
        <v>296</v>
      </c>
      <c r="B32" s="463" t="s">
        <v>302</v>
      </c>
      <c r="C32" s="335"/>
    </row>
    <row r="33" spans="1:3" s="460" customFormat="1" ht="12" customHeight="1" thickBot="1">
      <c r="A33" s="20" t="s">
        <v>25</v>
      </c>
      <c r="B33" s="21" t="s">
        <v>303</v>
      </c>
      <c r="C33" s="331">
        <f>SUM(C34:C43)</f>
        <v>0</v>
      </c>
    </row>
    <row r="34" spans="1:3" s="460" customFormat="1" ht="12" customHeight="1">
      <c r="A34" s="15" t="s">
        <v>102</v>
      </c>
      <c r="B34" s="461" t="s">
        <v>306</v>
      </c>
      <c r="C34" s="334"/>
    </row>
    <row r="35" spans="1:3" s="460" customFormat="1" ht="12" customHeight="1">
      <c r="A35" s="14" t="s">
        <v>103</v>
      </c>
      <c r="B35" s="462" t="s">
        <v>307</v>
      </c>
      <c r="C35" s="333"/>
    </row>
    <row r="36" spans="1:3" s="460" customFormat="1" ht="12" customHeight="1">
      <c r="A36" s="14" t="s">
        <v>104</v>
      </c>
      <c r="B36" s="462" t="s">
        <v>308</v>
      </c>
      <c r="C36" s="333"/>
    </row>
    <row r="37" spans="1:3" s="460" customFormat="1" ht="12" customHeight="1">
      <c r="A37" s="14" t="s">
        <v>186</v>
      </c>
      <c r="B37" s="462" t="s">
        <v>309</v>
      </c>
      <c r="C37" s="333"/>
    </row>
    <row r="38" spans="1:3" s="460" customFormat="1" ht="12" customHeight="1">
      <c r="A38" s="14" t="s">
        <v>187</v>
      </c>
      <c r="B38" s="462" t="s">
        <v>310</v>
      </c>
      <c r="C38" s="333"/>
    </row>
    <row r="39" spans="1:3" s="460" customFormat="1" ht="12" customHeight="1">
      <c r="A39" s="14" t="s">
        <v>188</v>
      </c>
      <c r="B39" s="462" t="s">
        <v>311</v>
      </c>
      <c r="C39" s="333"/>
    </row>
    <row r="40" spans="1:3" s="460" customFormat="1" ht="12" customHeight="1">
      <c r="A40" s="14" t="s">
        <v>189</v>
      </c>
      <c r="B40" s="462" t="s">
        <v>312</v>
      </c>
      <c r="C40" s="333"/>
    </row>
    <row r="41" spans="1:3" s="460" customFormat="1" ht="12" customHeight="1">
      <c r="A41" s="14" t="s">
        <v>190</v>
      </c>
      <c r="B41" s="462" t="s">
        <v>313</v>
      </c>
      <c r="C41" s="333"/>
    </row>
    <row r="42" spans="1:3" s="460" customFormat="1" ht="12" customHeight="1">
      <c r="A42" s="14" t="s">
        <v>304</v>
      </c>
      <c r="B42" s="462" t="s">
        <v>314</v>
      </c>
      <c r="C42" s="336"/>
    </row>
    <row r="43" spans="1:3" s="460" customFormat="1" ht="12" customHeight="1" thickBot="1">
      <c r="A43" s="16" t="s">
        <v>305</v>
      </c>
      <c r="B43" s="463" t="s">
        <v>315</v>
      </c>
      <c r="C43" s="447"/>
    </row>
    <row r="44" spans="1:3" s="460" customFormat="1" ht="12" customHeight="1" thickBot="1">
      <c r="A44" s="20" t="s">
        <v>26</v>
      </c>
      <c r="B44" s="21" t="s">
        <v>316</v>
      </c>
      <c r="C44" s="331">
        <f>SUM(C45:C49)</f>
        <v>0</v>
      </c>
    </row>
    <row r="45" spans="1:3" s="460" customFormat="1" ht="12" customHeight="1">
      <c r="A45" s="15" t="s">
        <v>105</v>
      </c>
      <c r="B45" s="461" t="s">
        <v>320</v>
      </c>
      <c r="C45" s="510"/>
    </row>
    <row r="46" spans="1:3" s="460" customFormat="1" ht="12" customHeight="1">
      <c r="A46" s="14" t="s">
        <v>106</v>
      </c>
      <c r="B46" s="462" t="s">
        <v>321</v>
      </c>
      <c r="C46" s="336"/>
    </row>
    <row r="47" spans="1:3" s="460" customFormat="1" ht="12" customHeight="1">
      <c r="A47" s="14" t="s">
        <v>317</v>
      </c>
      <c r="B47" s="462" t="s">
        <v>322</v>
      </c>
      <c r="C47" s="336"/>
    </row>
    <row r="48" spans="1:3" s="460" customFormat="1" ht="12" customHeight="1">
      <c r="A48" s="14" t="s">
        <v>318</v>
      </c>
      <c r="B48" s="462" t="s">
        <v>323</v>
      </c>
      <c r="C48" s="336"/>
    </row>
    <row r="49" spans="1:3" s="460" customFormat="1" ht="12" customHeight="1" thickBot="1">
      <c r="A49" s="16" t="s">
        <v>319</v>
      </c>
      <c r="B49" s="463" t="s">
        <v>324</v>
      </c>
      <c r="C49" s="447"/>
    </row>
    <row r="50" spans="1:3" s="460" customFormat="1" ht="12" customHeight="1" thickBot="1">
      <c r="A50" s="20" t="s">
        <v>191</v>
      </c>
      <c r="B50" s="21" t="s">
        <v>325</v>
      </c>
      <c r="C50" s="331">
        <f>SUM(C51:C53)</f>
        <v>0</v>
      </c>
    </row>
    <row r="51" spans="1:3" s="460" customFormat="1" ht="12" customHeight="1">
      <c r="A51" s="15" t="s">
        <v>107</v>
      </c>
      <c r="B51" s="461" t="s">
        <v>326</v>
      </c>
      <c r="C51" s="334"/>
    </row>
    <row r="52" spans="1:3" s="460" customFormat="1" ht="12" customHeight="1">
      <c r="A52" s="14" t="s">
        <v>108</v>
      </c>
      <c r="B52" s="462" t="s">
        <v>510</v>
      </c>
      <c r="C52" s="333"/>
    </row>
    <row r="53" spans="1:3" s="460" customFormat="1" ht="12" customHeight="1">
      <c r="A53" s="14" t="s">
        <v>330</v>
      </c>
      <c r="B53" s="462" t="s">
        <v>328</v>
      </c>
      <c r="C53" s="333"/>
    </row>
    <row r="54" spans="1:3" s="460" customFormat="1" ht="12" customHeight="1" thickBot="1">
      <c r="A54" s="16" t="s">
        <v>331</v>
      </c>
      <c r="B54" s="463" t="s">
        <v>329</v>
      </c>
      <c r="C54" s="335"/>
    </row>
    <row r="55" spans="1:3" s="460" customFormat="1" ht="12" customHeight="1" thickBot="1">
      <c r="A55" s="20" t="s">
        <v>28</v>
      </c>
      <c r="B55" s="326" t="s">
        <v>332</v>
      </c>
      <c r="C55" s="331">
        <f>SUM(C56:C58)</f>
        <v>0</v>
      </c>
    </row>
    <row r="56" spans="1:3" s="460" customFormat="1" ht="12" customHeight="1">
      <c r="A56" s="15" t="s">
        <v>192</v>
      </c>
      <c r="B56" s="461" t="s">
        <v>334</v>
      </c>
      <c r="C56" s="336"/>
    </row>
    <row r="57" spans="1:3" s="460" customFormat="1" ht="12" customHeight="1">
      <c r="A57" s="14" t="s">
        <v>193</v>
      </c>
      <c r="B57" s="462" t="s">
        <v>511</v>
      </c>
      <c r="C57" s="336"/>
    </row>
    <row r="58" spans="1:3" s="460" customFormat="1" ht="12" customHeight="1">
      <c r="A58" s="14" t="s">
        <v>245</v>
      </c>
      <c r="B58" s="462" t="s">
        <v>335</v>
      </c>
      <c r="C58" s="336"/>
    </row>
    <row r="59" spans="1:3" s="460" customFormat="1" ht="12" customHeight="1" thickBot="1">
      <c r="A59" s="16" t="s">
        <v>333</v>
      </c>
      <c r="B59" s="463" t="s">
        <v>336</v>
      </c>
      <c r="C59" s="336"/>
    </row>
    <row r="60" spans="1:3" s="460" customFormat="1" ht="12" customHeight="1" thickBot="1">
      <c r="A60" s="20" t="s">
        <v>29</v>
      </c>
      <c r="B60" s="21" t="s">
        <v>337</v>
      </c>
      <c r="C60" s="337">
        <f>+C5+C12+C19+C26+C33+C44+C50+C55</f>
        <v>0</v>
      </c>
    </row>
    <row r="61" spans="1:3" s="460" customFormat="1" ht="12" customHeight="1" thickBot="1">
      <c r="A61" s="464" t="s">
        <v>338</v>
      </c>
      <c r="B61" s="326" t="s">
        <v>339</v>
      </c>
      <c r="C61" s="331">
        <f>SUM(C62:C64)</f>
        <v>0</v>
      </c>
    </row>
    <row r="62" spans="1:3" s="460" customFormat="1" ht="12" customHeight="1">
      <c r="A62" s="15" t="s">
        <v>372</v>
      </c>
      <c r="B62" s="461" t="s">
        <v>340</v>
      </c>
      <c r="C62" s="336"/>
    </row>
    <row r="63" spans="1:3" s="460" customFormat="1" ht="12" customHeight="1">
      <c r="A63" s="14" t="s">
        <v>381</v>
      </c>
      <c r="B63" s="462" t="s">
        <v>341</v>
      </c>
      <c r="C63" s="336"/>
    </row>
    <row r="64" spans="1:3" s="460" customFormat="1" ht="12" customHeight="1" thickBot="1">
      <c r="A64" s="16" t="s">
        <v>382</v>
      </c>
      <c r="B64" s="465" t="s">
        <v>342</v>
      </c>
      <c r="C64" s="336"/>
    </row>
    <row r="65" spans="1:3" s="460" customFormat="1" ht="12" customHeight="1" thickBot="1">
      <c r="A65" s="464" t="s">
        <v>343</v>
      </c>
      <c r="B65" s="326" t="s">
        <v>344</v>
      </c>
      <c r="C65" s="331">
        <f>SUM(C66:C69)</f>
        <v>0</v>
      </c>
    </row>
    <row r="66" spans="1:3" s="460" customFormat="1" ht="12" customHeight="1">
      <c r="A66" s="15" t="s">
        <v>162</v>
      </c>
      <c r="B66" s="461" t="s">
        <v>345</v>
      </c>
      <c r="C66" s="336"/>
    </row>
    <row r="67" spans="1:3" s="460" customFormat="1" ht="12" customHeight="1">
      <c r="A67" s="14" t="s">
        <v>163</v>
      </c>
      <c r="B67" s="462" t="s">
        <v>346</v>
      </c>
      <c r="C67" s="336"/>
    </row>
    <row r="68" spans="1:3" s="460" customFormat="1" ht="12" customHeight="1">
      <c r="A68" s="14" t="s">
        <v>373</v>
      </c>
      <c r="B68" s="462" t="s">
        <v>347</v>
      </c>
      <c r="C68" s="336"/>
    </row>
    <row r="69" spans="1:3" s="460" customFormat="1" ht="12" customHeight="1" thickBot="1">
      <c r="A69" s="16" t="s">
        <v>374</v>
      </c>
      <c r="B69" s="463" t="s">
        <v>348</v>
      </c>
      <c r="C69" s="336"/>
    </row>
    <row r="70" spans="1:3" s="460" customFormat="1" ht="12" customHeight="1" thickBot="1">
      <c r="A70" s="464" t="s">
        <v>349</v>
      </c>
      <c r="B70" s="326" t="s">
        <v>350</v>
      </c>
      <c r="C70" s="331">
        <f>SUM(C71:C72)</f>
        <v>2830</v>
      </c>
    </row>
    <row r="71" spans="1:3" s="460" customFormat="1" ht="12" customHeight="1">
      <c r="A71" s="15" t="s">
        <v>375</v>
      </c>
      <c r="B71" s="461" t="s">
        <v>351</v>
      </c>
      <c r="C71" s="336">
        <v>2830</v>
      </c>
    </row>
    <row r="72" spans="1:3" s="460" customFormat="1" ht="12" customHeight="1" thickBot="1">
      <c r="A72" s="16" t="s">
        <v>376</v>
      </c>
      <c r="B72" s="463" t="s">
        <v>352</v>
      </c>
      <c r="C72" s="336"/>
    </row>
    <row r="73" spans="1:3" s="460" customFormat="1" ht="12" customHeight="1" thickBot="1">
      <c r="A73" s="464" t="s">
        <v>353</v>
      </c>
      <c r="B73" s="326" t="s">
        <v>354</v>
      </c>
      <c r="C73" s="331">
        <f>SUM(C74:C76)</f>
        <v>0</v>
      </c>
    </row>
    <row r="74" spans="1:3" s="460" customFormat="1" ht="12" customHeight="1">
      <c r="A74" s="15" t="s">
        <v>377</v>
      </c>
      <c r="B74" s="461" t="s">
        <v>355</v>
      </c>
      <c r="C74" s="336"/>
    </row>
    <row r="75" spans="1:3" s="460" customFormat="1" ht="12" customHeight="1">
      <c r="A75" s="14" t="s">
        <v>378</v>
      </c>
      <c r="B75" s="462" t="s">
        <v>356</v>
      </c>
      <c r="C75" s="336"/>
    </row>
    <row r="76" spans="1:3" s="460" customFormat="1" ht="12" customHeight="1" thickBot="1">
      <c r="A76" s="16" t="s">
        <v>379</v>
      </c>
      <c r="B76" s="463" t="s">
        <v>357</v>
      </c>
      <c r="C76" s="336"/>
    </row>
    <row r="77" spans="1:3" s="460" customFormat="1" ht="12" customHeight="1" thickBot="1">
      <c r="A77" s="464" t="s">
        <v>358</v>
      </c>
      <c r="B77" s="326" t="s">
        <v>380</v>
      </c>
      <c r="C77" s="331">
        <f>SUM(C78:C81)</f>
        <v>0</v>
      </c>
    </row>
    <row r="78" spans="1:3" s="460" customFormat="1" ht="12" customHeight="1">
      <c r="A78" s="466" t="s">
        <v>359</v>
      </c>
      <c r="B78" s="461" t="s">
        <v>360</v>
      </c>
      <c r="C78" s="336"/>
    </row>
    <row r="79" spans="1:3" s="460" customFormat="1" ht="12" customHeight="1">
      <c r="A79" s="467" t="s">
        <v>361</v>
      </c>
      <c r="B79" s="462" t="s">
        <v>362</v>
      </c>
      <c r="C79" s="336"/>
    </row>
    <row r="80" spans="1:3" s="460" customFormat="1" ht="12" customHeight="1">
      <c r="A80" s="467" t="s">
        <v>363</v>
      </c>
      <c r="B80" s="462" t="s">
        <v>364</v>
      </c>
      <c r="C80" s="336"/>
    </row>
    <row r="81" spans="1:3" s="460" customFormat="1" ht="12" customHeight="1" thickBot="1">
      <c r="A81" s="468" t="s">
        <v>365</v>
      </c>
      <c r="B81" s="463" t="s">
        <v>366</v>
      </c>
      <c r="C81" s="336"/>
    </row>
    <row r="82" spans="1:3" s="460" customFormat="1" ht="13.5" customHeight="1" thickBot="1">
      <c r="A82" s="464" t="s">
        <v>367</v>
      </c>
      <c r="B82" s="326" t="s">
        <v>368</v>
      </c>
      <c r="C82" s="511"/>
    </row>
    <row r="83" spans="1:3" s="460" customFormat="1" ht="15.75" customHeight="1" thickBot="1">
      <c r="A83" s="464" t="s">
        <v>369</v>
      </c>
      <c r="B83" s="469" t="s">
        <v>370</v>
      </c>
      <c r="C83" s="337">
        <f>+C61+C65+C70+C73+C77+C82</f>
        <v>2830</v>
      </c>
    </row>
    <row r="84" spans="1:3" s="460" customFormat="1" ht="16.5" customHeight="1" thickBot="1">
      <c r="A84" s="470" t="s">
        <v>383</v>
      </c>
      <c r="B84" s="471" t="s">
        <v>371</v>
      </c>
      <c r="C84" s="337">
        <f>+C60+C83</f>
        <v>2830</v>
      </c>
    </row>
    <row r="85" spans="1:3" s="460" customFormat="1" ht="83.25" customHeight="1">
      <c r="A85" s="5"/>
      <c r="B85" s="6"/>
      <c r="C85" s="338"/>
    </row>
    <row r="86" spans="1:3" ht="16.5" customHeight="1">
      <c r="A86" s="563" t="s">
        <v>50</v>
      </c>
      <c r="B86" s="563"/>
      <c r="C86" s="563"/>
    </row>
    <row r="87" spans="1:3" s="472" customFormat="1" ht="16.5" customHeight="1" thickBot="1">
      <c r="A87" s="565" t="s">
        <v>165</v>
      </c>
      <c r="B87" s="565"/>
      <c r="C87" s="161" t="s">
        <v>244</v>
      </c>
    </row>
    <row r="88" spans="1:3" ht="37.5" customHeight="1" thickBot="1">
      <c r="A88" s="23" t="s">
        <v>78</v>
      </c>
      <c r="B88" s="24" t="s">
        <v>51</v>
      </c>
      <c r="C88" s="45" t="s">
        <v>272</v>
      </c>
    </row>
    <row r="89" spans="1:3" s="459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386</v>
      </c>
      <c r="C90" s="330">
        <f>SUM(C91:C95)</f>
        <v>1855</v>
      </c>
    </row>
    <row r="91" spans="1:3" ht="12" customHeight="1">
      <c r="A91" s="17" t="s">
        <v>109</v>
      </c>
      <c r="B91" s="10" t="s">
        <v>52</v>
      </c>
      <c r="C91" s="332"/>
    </row>
    <row r="92" spans="1:3" ht="12" customHeight="1">
      <c r="A92" s="14" t="s">
        <v>110</v>
      </c>
      <c r="B92" s="8" t="s">
        <v>194</v>
      </c>
      <c r="C92" s="333"/>
    </row>
    <row r="93" spans="1:3" ht="12" customHeight="1">
      <c r="A93" s="14" t="s">
        <v>111</v>
      </c>
      <c r="B93" s="8" t="s">
        <v>152</v>
      </c>
      <c r="C93" s="335"/>
    </row>
    <row r="94" spans="1:3" ht="12" customHeight="1">
      <c r="A94" s="14" t="s">
        <v>112</v>
      </c>
      <c r="B94" s="11" t="s">
        <v>195</v>
      </c>
      <c r="C94" s="335"/>
    </row>
    <row r="95" spans="1:3" ht="12" customHeight="1">
      <c r="A95" s="14" t="s">
        <v>123</v>
      </c>
      <c r="B95" s="19" t="s">
        <v>196</v>
      </c>
      <c r="C95" s="335">
        <v>1855</v>
      </c>
    </row>
    <row r="96" spans="1:3" ht="12" customHeight="1">
      <c r="A96" s="14" t="s">
        <v>113</v>
      </c>
      <c r="B96" s="8" t="s">
        <v>387</v>
      </c>
      <c r="C96" s="335"/>
    </row>
    <row r="97" spans="1:3" ht="12" customHeight="1">
      <c r="A97" s="14" t="s">
        <v>114</v>
      </c>
      <c r="B97" s="164" t="s">
        <v>388</v>
      </c>
      <c r="C97" s="335"/>
    </row>
    <row r="98" spans="1:3" ht="12" customHeight="1">
      <c r="A98" s="14" t="s">
        <v>124</v>
      </c>
      <c r="B98" s="165" t="s">
        <v>389</v>
      </c>
      <c r="C98" s="335"/>
    </row>
    <row r="99" spans="1:3" ht="12" customHeight="1">
      <c r="A99" s="14" t="s">
        <v>125</v>
      </c>
      <c r="B99" s="165" t="s">
        <v>390</v>
      </c>
      <c r="C99" s="335"/>
    </row>
    <row r="100" spans="1:3" ht="12" customHeight="1">
      <c r="A100" s="14" t="s">
        <v>126</v>
      </c>
      <c r="B100" s="164" t="s">
        <v>391</v>
      </c>
      <c r="C100" s="335"/>
    </row>
    <row r="101" spans="1:3" ht="12" customHeight="1">
      <c r="A101" s="14" t="s">
        <v>127</v>
      </c>
      <c r="B101" s="164" t="s">
        <v>392</v>
      </c>
      <c r="C101" s="335"/>
    </row>
    <row r="102" spans="1:3" ht="12" customHeight="1">
      <c r="A102" s="14" t="s">
        <v>129</v>
      </c>
      <c r="B102" s="165" t="s">
        <v>393</v>
      </c>
      <c r="C102" s="335"/>
    </row>
    <row r="103" spans="1:3" ht="12" customHeight="1">
      <c r="A103" s="13" t="s">
        <v>197</v>
      </c>
      <c r="B103" s="166" t="s">
        <v>394</v>
      </c>
      <c r="C103" s="335"/>
    </row>
    <row r="104" spans="1:3" ht="12" customHeight="1">
      <c r="A104" s="14" t="s">
        <v>384</v>
      </c>
      <c r="B104" s="166" t="s">
        <v>395</v>
      </c>
      <c r="C104" s="335"/>
    </row>
    <row r="105" spans="1:3" ht="12" customHeight="1" thickBot="1">
      <c r="A105" s="18" t="s">
        <v>385</v>
      </c>
      <c r="B105" s="167" t="s">
        <v>396</v>
      </c>
      <c r="C105" s="339">
        <v>1855</v>
      </c>
    </row>
    <row r="106" spans="1:3" ht="12" customHeight="1" thickBot="1">
      <c r="A106" s="20" t="s">
        <v>22</v>
      </c>
      <c r="B106" s="30" t="s">
        <v>397</v>
      </c>
      <c r="C106" s="331">
        <f>+C107+C109+C111</f>
        <v>975</v>
      </c>
    </row>
    <row r="107" spans="1:3" ht="12" customHeight="1">
      <c r="A107" s="15" t="s">
        <v>115</v>
      </c>
      <c r="B107" s="8" t="s">
        <v>243</v>
      </c>
      <c r="C107" s="334">
        <v>975</v>
      </c>
    </row>
    <row r="108" spans="1:3" ht="12" customHeight="1">
      <c r="A108" s="15" t="s">
        <v>116</v>
      </c>
      <c r="B108" s="12" t="s">
        <v>401</v>
      </c>
      <c r="C108" s="334"/>
    </row>
    <row r="109" spans="1:3" ht="12" customHeight="1">
      <c r="A109" s="15" t="s">
        <v>117</v>
      </c>
      <c r="B109" s="12" t="s">
        <v>198</v>
      </c>
      <c r="C109" s="333"/>
    </row>
    <row r="110" spans="1:3" ht="12" customHeight="1">
      <c r="A110" s="15" t="s">
        <v>118</v>
      </c>
      <c r="B110" s="12" t="s">
        <v>402</v>
      </c>
      <c r="C110" s="302"/>
    </row>
    <row r="111" spans="1:3" ht="12" customHeight="1">
      <c r="A111" s="15" t="s">
        <v>119</v>
      </c>
      <c r="B111" s="328" t="s">
        <v>246</v>
      </c>
      <c r="C111" s="302"/>
    </row>
    <row r="112" spans="1:3" ht="12" customHeight="1">
      <c r="A112" s="15" t="s">
        <v>128</v>
      </c>
      <c r="B112" s="327" t="s">
        <v>512</v>
      </c>
      <c r="C112" s="302"/>
    </row>
    <row r="113" spans="1:3" ht="12" customHeight="1">
      <c r="A113" s="15" t="s">
        <v>130</v>
      </c>
      <c r="B113" s="457" t="s">
        <v>407</v>
      </c>
      <c r="C113" s="302"/>
    </row>
    <row r="114" spans="1:3" ht="15.75">
      <c r="A114" s="15" t="s">
        <v>199</v>
      </c>
      <c r="B114" s="165" t="s">
        <v>390</v>
      </c>
      <c r="C114" s="302"/>
    </row>
    <row r="115" spans="1:3" ht="12" customHeight="1">
      <c r="A115" s="15" t="s">
        <v>200</v>
      </c>
      <c r="B115" s="165" t="s">
        <v>406</v>
      </c>
      <c r="C115" s="302"/>
    </row>
    <row r="116" spans="1:3" ht="12" customHeight="1">
      <c r="A116" s="15" t="s">
        <v>201</v>
      </c>
      <c r="B116" s="165" t="s">
        <v>405</v>
      </c>
      <c r="C116" s="302"/>
    </row>
    <row r="117" spans="1:3" ht="12" customHeight="1">
      <c r="A117" s="15" t="s">
        <v>398</v>
      </c>
      <c r="B117" s="165" t="s">
        <v>393</v>
      </c>
      <c r="C117" s="302"/>
    </row>
    <row r="118" spans="1:3" ht="12" customHeight="1">
      <c r="A118" s="15" t="s">
        <v>399</v>
      </c>
      <c r="B118" s="165" t="s">
        <v>404</v>
      </c>
      <c r="C118" s="302"/>
    </row>
    <row r="119" spans="1:3" ht="16.5" thickBot="1">
      <c r="A119" s="13" t="s">
        <v>400</v>
      </c>
      <c r="B119" s="165" t="s">
        <v>403</v>
      </c>
      <c r="C119" s="303"/>
    </row>
    <row r="120" spans="1:3" ht="12" customHeight="1" thickBot="1">
      <c r="A120" s="20" t="s">
        <v>23</v>
      </c>
      <c r="B120" s="153" t="s">
        <v>408</v>
      </c>
      <c r="C120" s="331">
        <f>+C121+C122</f>
        <v>0</v>
      </c>
    </row>
    <row r="121" spans="1:3" ht="12" customHeight="1">
      <c r="A121" s="15" t="s">
        <v>98</v>
      </c>
      <c r="B121" s="9" t="s">
        <v>65</v>
      </c>
      <c r="C121" s="334"/>
    </row>
    <row r="122" spans="1:3" ht="12" customHeight="1" thickBot="1">
      <c r="A122" s="16" t="s">
        <v>99</v>
      </c>
      <c r="B122" s="12" t="s">
        <v>66</v>
      </c>
      <c r="C122" s="335"/>
    </row>
    <row r="123" spans="1:3" ht="12" customHeight="1" thickBot="1">
      <c r="A123" s="20" t="s">
        <v>24</v>
      </c>
      <c r="B123" s="153" t="s">
        <v>409</v>
      </c>
      <c r="C123" s="331">
        <f>+C90+C106+C120</f>
        <v>2830</v>
      </c>
    </row>
    <row r="124" spans="1:3" ht="12" customHeight="1" thickBot="1">
      <c r="A124" s="20" t="s">
        <v>25</v>
      </c>
      <c r="B124" s="153" t="s">
        <v>410</v>
      </c>
      <c r="C124" s="331">
        <f>+C125+C126+C127</f>
        <v>0</v>
      </c>
    </row>
    <row r="125" spans="1:3" ht="12" customHeight="1">
      <c r="A125" s="15" t="s">
        <v>102</v>
      </c>
      <c r="B125" s="9" t="s">
        <v>411</v>
      </c>
      <c r="C125" s="302"/>
    </row>
    <row r="126" spans="1:3" ht="12" customHeight="1">
      <c r="A126" s="15" t="s">
        <v>103</v>
      </c>
      <c r="B126" s="9" t="s">
        <v>412</v>
      </c>
      <c r="C126" s="302"/>
    </row>
    <row r="127" spans="1:3" ht="12" customHeight="1" thickBot="1">
      <c r="A127" s="13" t="s">
        <v>104</v>
      </c>
      <c r="B127" s="7" t="s">
        <v>413</v>
      </c>
      <c r="C127" s="302"/>
    </row>
    <row r="128" spans="1:3" ht="12" customHeight="1" thickBot="1">
      <c r="A128" s="20" t="s">
        <v>26</v>
      </c>
      <c r="B128" s="153" t="s">
        <v>465</v>
      </c>
      <c r="C128" s="331">
        <f>+C129+C130+C131+C132</f>
        <v>0</v>
      </c>
    </row>
    <row r="129" spans="1:3" ht="12" customHeight="1">
      <c r="A129" s="15" t="s">
        <v>105</v>
      </c>
      <c r="B129" s="9" t="s">
        <v>414</v>
      </c>
      <c r="C129" s="302"/>
    </row>
    <row r="130" spans="1:3" ht="12" customHeight="1">
      <c r="A130" s="15" t="s">
        <v>106</v>
      </c>
      <c r="B130" s="9" t="s">
        <v>415</v>
      </c>
      <c r="C130" s="302"/>
    </row>
    <row r="131" spans="1:3" ht="12" customHeight="1">
      <c r="A131" s="15" t="s">
        <v>317</v>
      </c>
      <c r="B131" s="9" t="s">
        <v>416</v>
      </c>
      <c r="C131" s="302"/>
    </row>
    <row r="132" spans="1:3" ht="12" customHeight="1" thickBot="1">
      <c r="A132" s="13" t="s">
        <v>318</v>
      </c>
      <c r="B132" s="7" t="s">
        <v>417</v>
      </c>
      <c r="C132" s="302"/>
    </row>
    <row r="133" spans="1:3" ht="12" customHeight="1" thickBot="1">
      <c r="A133" s="20" t="s">
        <v>27</v>
      </c>
      <c r="B133" s="153" t="s">
        <v>418</v>
      </c>
      <c r="C133" s="337">
        <f>+C134+C135+C136+C137</f>
        <v>0</v>
      </c>
    </row>
    <row r="134" spans="1:3" ht="12" customHeight="1">
      <c r="A134" s="15" t="s">
        <v>107</v>
      </c>
      <c r="B134" s="9" t="s">
        <v>419</v>
      </c>
      <c r="C134" s="302"/>
    </row>
    <row r="135" spans="1:3" ht="12" customHeight="1">
      <c r="A135" s="15" t="s">
        <v>108</v>
      </c>
      <c r="B135" s="9" t="s">
        <v>429</v>
      </c>
      <c r="C135" s="302"/>
    </row>
    <row r="136" spans="1:3" ht="12" customHeight="1">
      <c r="A136" s="15" t="s">
        <v>330</v>
      </c>
      <c r="B136" s="9" t="s">
        <v>420</v>
      </c>
      <c r="C136" s="302"/>
    </row>
    <row r="137" spans="1:3" ht="12" customHeight="1" thickBot="1">
      <c r="A137" s="13" t="s">
        <v>331</v>
      </c>
      <c r="B137" s="7" t="s">
        <v>421</v>
      </c>
      <c r="C137" s="302"/>
    </row>
    <row r="138" spans="1:3" ht="12" customHeight="1" thickBot="1">
      <c r="A138" s="20" t="s">
        <v>28</v>
      </c>
      <c r="B138" s="153" t="s">
        <v>422</v>
      </c>
      <c r="C138" s="340">
        <f>+C139+C140+C141+C142</f>
        <v>0</v>
      </c>
    </row>
    <row r="139" spans="1:3" ht="12" customHeight="1">
      <c r="A139" s="15" t="s">
        <v>192</v>
      </c>
      <c r="B139" s="9" t="s">
        <v>423</v>
      </c>
      <c r="C139" s="302"/>
    </row>
    <row r="140" spans="1:3" ht="12" customHeight="1">
      <c r="A140" s="15" t="s">
        <v>193</v>
      </c>
      <c r="B140" s="9" t="s">
        <v>424</v>
      </c>
      <c r="C140" s="302"/>
    </row>
    <row r="141" spans="1:3" ht="12" customHeight="1">
      <c r="A141" s="15" t="s">
        <v>245</v>
      </c>
      <c r="B141" s="9" t="s">
        <v>425</v>
      </c>
      <c r="C141" s="302"/>
    </row>
    <row r="142" spans="1:3" ht="12" customHeight="1" thickBot="1">
      <c r="A142" s="15" t="s">
        <v>333</v>
      </c>
      <c r="B142" s="9" t="s">
        <v>426</v>
      </c>
      <c r="C142" s="302"/>
    </row>
    <row r="143" spans="1:9" ht="15" customHeight="1" thickBot="1">
      <c r="A143" s="20" t="s">
        <v>29</v>
      </c>
      <c r="B143" s="153" t="s">
        <v>427</v>
      </c>
      <c r="C143" s="473">
        <f>+C124+C128+C133+C138</f>
        <v>0</v>
      </c>
      <c r="F143" s="474"/>
      <c r="G143" s="475"/>
      <c r="H143" s="475"/>
      <c r="I143" s="475"/>
    </row>
    <row r="144" spans="1:3" s="460" customFormat="1" ht="12.75" customHeight="1" thickBot="1">
      <c r="A144" s="329" t="s">
        <v>30</v>
      </c>
      <c r="B144" s="423" t="s">
        <v>428</v>
      </c>
      <c r="C144" s="473">
        <f>+C123+C143</f>
        <v>2830</v>
      </c>
    </row>
    <row r="145" ht="7.5" customHeight="1"/>
    <row r="146" spans="1:3" ht="15.75">
      <c r="A146" s="566" t="s">
        <v>430</v>
      </c>
      <c r="B146" s="566"/>
      <c r="C146" s="566"/>
    </row>
    <row r="147" spans="1:3" ht="15" customHeight="1" thickBot="1">
      <c r="A147" s="564" t="s">
        <v>166</v>
      </c>
      <c r="B147" s="564"/>
      <c r="C147" s="341" t="s">
        <v>244</v>
      </c>
    </row>
    <row r="148" spans="1:4" ht="13.5" customHeight="1" thickBot="1">
      <c r="A148" s="20">
        <v>1</v>
      </c>
      <c r="B148" s="30" t="s">
        <v>431</v>
      </c>
      <c r="C148" s="331">
        <f>+C60-C123</f>
        <v>-2830</v>
      </c>
      <c r="D148" s="476"/>
    </row>
    <row r="149" spans="1:3" ht="27.75" customHeight="1" thickBot="1">
      <c r="A149" s="20" t="s">
        <v>22</v>
      </c>
      <c r="B149" s="30" t="s">
        <v>432</v>
      </c>
      <c r="C149" s="331">
        <f>+C83-C143</f>
        <v>2830</v>
      </c>
    </row>
  </sheetData>
  <sheetProtection sheet="1" objects="1" scenarios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Vámosszabadi Község Önkormányzat
2014. ÉVI KÖLTSÉGVETÉS
ÖNKÉNT VÁLLALT FELADATAINAK MÉRLEGE
&amp;R&amp;"Times New Roman CE,Félkövér dőlt"&amp;11 1.3. melléklet a 2/2014. (II. 28.) önkormányzati rendelethez</oddHeader>
  </headerFooter>
  <rowBreaks count="1" manualBreakCount="1">
    <brk id="8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55">
      <selection activeCell="D3" sqref="D3"/>
    </sheetView>
  </sheetViews>
  <sheetFormatPr defaultColWidth="9.00390625" defaultRowHeight="12.75"/>
  <cols>
    <col min="1" max="1" width="9.50390625" style="424" customWidth="1"/>
    <col min="2" max="2" width="91.625" style="424" customWidth="1"/>
    <col min="3" max="3" width="21.625" style="425" customWidth="1"/>
    <col min="4" max="4" width="9.00390625" style="458" customWidth="1"/>
    <col min="5" max="16384" width="9.375" style="458" customWidth="1"/>
  </cols>
  <sheetData>
    <row r="1" spans="1:3" ht="15.75" customHeight="1">
      <c r="A1" s="563" t="s">
        <v>18</v>
      </c>
      <c r="B1" s="563"/>
      <c r="C1" s="563"/>
    </row>
    <row r="2" spans="1:3" ht="15.75" customHeight="1" thickBot="1">
      <c r="A2" s="564" t="s">
        <v>164</v>
      </c>
      <c r="B2" s="564"/>
      <c r="C2" s="341" t="s">
        <v>244</v>
      </c>
    </row>
    <row r="3" spans="1:3" ht="37.5" customHeight="1" thickBot="1">
      <c r="A3" s="23" t="s">
        <v>78</v>
      </c>
      <c r="B3" s="24" t="s">
        <v>20</v>
      </c>
      <c r="C3" s="45" t="s">
        <v>272</v>
      </c>
    </row>
    <row r="4" spans="1:3" s="459" customFormat="1" ht="12" customHeight="1" thickBot="1">
      <c r="A4" s="453">
        <v>1</v>
      </c>
      <c r="B4" s="454">
        <v>2</v>
      </c>
      <c r="C4" s="455">
        <v>3</v>
      </c>
    </row>
    <row r="5" spans="1:3" s="460" customFormat="1" ht="12" customHeight="1" thickBot="1">
      <c r="A5" s="20" t="s">
        <v>21</v>
      </c>
      <c r="B5" s="21" t="s">
        <v>273</v>
      </c>
      <c r="C5" s="331">
        <f>+C6+C7+C8+C9+C10+C11</f>
        <v>0</v>
      </c>
    </row>
    <row r="6" spans="1:3" s="460" customFormat="1" ht="12" customHeight="1">
      <c r="A6" s="15" t="s">
        <v>109</v>
      </c>
      <c r="B6" s="461" t="s">
        <v>274</v>
      </c>
      <c r="C6" s="334"/>
    </row>
    <row r="7" spans="1:3" s="460" customFormat="1" ht="12" customHeight="1">
      <c r="A7" s="14" t="s">
        <v>110</v>
      </c>
      <c r="B7" s="462" t="s">
        <v>275</v>
      </c>
      <c r="C7" s="333"/>
    </row>
    <row r="8" spans="1:3" s="460" customFormat="1" ht="12" customHeight="1">
      <c r="A8" s="14" t="s">
        <v>111</v>
      </c>
      <c r="B8" s="462" t="s">
        <v>276</v>
      </c>
      <c r="C8" s="333"/>
    </row>
    <row r="9" spans="1:3" s="460" customFormat="1" ht="12" customHeight="1">
      <c r="A9" s="14" t="s">
        <v>112</v>
      </c>
      <c r="B9" s="462" t="s">
        <v>277</v>
      </c>
      <c r="C9" s="333"/>
    </row>
    <row r="10" spans="1:3" s="460" customFormat="1" ht="12" customHeight="1">
      <c r="A10" s="14" t="s">
        <v>161</v>
      </c>
      <c r="B10" s="462" t="s">
        <v>278</v>
      </c>
      <c r="C10" s="333"/>
    </row>
    <row r="11" spans="1:3" s="460" customFormat="1" ht="12" customHeight="1" thickBot="1">
      <c r="A11" s="16" t="s">
        <v>113</v>
      </c>
      <c r="B11" s="463" t="s">
        <v>279</v>
      </c>
      <c r="C11" s="333"/>
    </row>
    <row r="12" spans="1:3" s="460" customFormat="1" ht="12" customHeight="1" thickBot="1">
      <c r="A12" s="20" t="s">
        <v>22</v>
      </c>
      <c r="B12" s="326" t="s">
        <v>280</v>
      </c>
      <c r="C12" s="331">
        <f>+C13+C14+C15+C16+C17</f>
        <v>0</v>
      </c>
    </row>
    <row r="13" spans="1:3" s="460" customFormat="1" ht="12" customHeight="1">
      <c r="A13" s="15" t="s">
        <v>115</v>
      </c>
      <c r="B13" s="461" t="s">
        <v>281</v>
      </c>
      <c r="C13" s="334"/>
    </row>
    <row r="14" spans="1:3" s="460" customFormat="1" ht="12" customHeight="1">
      <c r="A14" s="14" t="s">
        <v>116</v>
      </c>
      <c r="B14" s="462" t="s">
        <v>282</v>
      </c>
      <c r="C14" s="333"/>
    </row>
    <row r="15" spans="1:3" s="460" customFormat="1" ht="12" customHeight="1">
      <c r="A15" s="14" t="s">
        <v>117</v>
      </c>
      <c r="B15" s="462" t="s">
        <v>506</v>
      </c>
      <c r="C15" s="333"/>
    </row>
    <row r="16" spans="1:3" s="460" customFormat="1" ht="12" customHeight="1">
      <c r="A16" s="14" t="s">
        <v>118</v>
      </c>
      <c r="B16" s="462" t="s">
        <v>507</v>
      </c>
      <c r="C16" s="333"/>
    </row>
    <row r="17" spans="1:3" s="460" customFormat="1" ht="12" customHeight="1">
      <c r="A17" s="14" t="s">
        <v>119</v>
      </c>
      <c r="B17" s="462" t="s">
        <v>283</v>
      </c>
      <c r="C17" s="333"/>
    </row>
    <row r="18" spans="1:3" s="460" customFormat="1" ht="12" customHeight="1" thickBot="1">
      <c r="A18" s="16" t="s">
        <v>128</v>
      </c>
      <c r="B18" s="463" t="s">
        <v>284</v>
      </c>
      <c r="C18" s="335"/>
    </row>
    <row r="19" spans="1:3" s="460" customFormat="1" ht="12" customHeight="1" thickBot="1">
      <c r="A19" s="20" t="s">
        <v>23</v>
      </c>
      <c r="B19" s="21" t="s">
        <v>285</v>
      </c>
      <c r="C19" s="331">
        <f>+C20+C21+C22+C23+C24</f>
        <v>0</v>
      </c>
    </row>
    <row r="20" spans="1:3" s="460" customFormat="1" ht="12" customHeight="1">
      <c r="A20" s="15" t="s">
        <v>98</v>
      </c>
      <c r="B20" s="461" t="s">
        <v>286</v>
      </c>
      <c r="C20" s="334"/>
    </row>
    <row r="21" spans="1:3" s="460" customFormat="1" ht="12" customHeight="1">
      <c r="A21" s="14" t="s">
        <v>99</v>
      </c>
      <c r="B21" s="462" t="s">
        <v>287</v>
      </c>
      <c r="C21" s="333"/>
    </row>
    <row r="22" spans="1:3" s="460" customFormat="1" ht="12" customHeight="1">
      <c r="A22" s="14" t="s">
        <v>100</v>
      </c>
      <c r="B22" s="462" t="s">
        <v>508</v>
      </c>
      <c r="C22" s="333"/>
    </row>
    <row r="23" spans="1:3" s="460" customFormat="1" ht="12" customHeight="1">
      <c r="A23" s="14" t="s">
        <v>101</v>
      </c>
      <c r="B23" s="462" t="s">
        <v>509</v>
      </c>
      <c r="C23" s="333"/>
    </row>
    <row r="24" spans="1:3" s="460" customFormat="1" ht="12" customHeight="1">
      <c r="A24" s="14" t="s">
        <v>182</v>
      </c>
      <c r="B24" s="462" t="s">
        <v>288</v>
      </c>
      <c r="C24" s="333"/>
    </row>
    <row r="25" spans="1:3" s="460" customFormat="1" ht="12" customHeight="1" thickBot="1">
      <c r="A25" s="16" t="s">
        <v>183</v>
      </c>
      <c r="B25" s="463" t="s">
        <v>289</v>
      </c>
      <c r="C25" s="335"/>
    </row>
    <row r="26" spans="1:3" s="460" customFormat="1" ht="12" customHeight="1" thickBot="1">
      <c r="A26" s="20" t="s">
        <v>184</v>
      </c>
      <c r="B26" s="21" t="s">
        <v>290</v>
      </c>
      <c r="C26" s="337">
        <f>+C27+C30+C31+C32</f>
        <v>0</v>
      </c>
    </row>
    <row r="27" spans="1:3" s="460" customFormat="1" ht="12" customHeight="1">
      <c r="A27" s="15" t="s">
        <v>291</v>
      </c>
      <c r="B27" s="461" t="s">
        <v>297</v>
      </c>
      <c r="C27" s="456">
        <f>+C28+C29</f>
        <v>0</v>
      </c>
    </row>
    <row r="28" spans="1:3" s="460" customFormat="1" ht="12" customHeight="1">
      <c r="A28" s="14" t="s">
        <v>292</v>
      </c>
      <c r="B28" s="462" t="s">
        <v>298</v>
      </c>
      <c r="C28" s="333"/>
    </row>
    <row r="29" spans="1:3" s="460" customFormat="1" ht="12" customHeight="1">
      <c r="A29" s="14" t="s">
        <v>293</v>
      </c>
      <c r="B29" s="462" t="s">
        <v>299</v>
      </c>
      <c r="C29" s="333"/>
    </row>
    <row r="30" spans="1:3" s="460" customFormat="1" ht="12" customHeight="1">
      <c r="A30" s="14" t="s">
        <v>294</v>
      </c>
      <c r="B30" s="462" t="s">
        <v>300</v>
      </c>
      <c r="C30" s="333"/>
    </row>
    <row r="31" spans="1:3" s="460" customFormat="1" ht="12" customHeight="1">
      <c r="A31" s="14" t="s">
        <v>295</v>
      </c>
      <c r="B31" s="462" t="s">
        <v>301</v>
      </c>
      <c r="C31" s="333"/>
    </row>
    <row r="32" spans="1:3" s="460" customFormat="1" ht="12" customHeight="1" thickBot="1">
      <c r="A32" s="16" t="s">
        <v>296</v>
      </c>
      <c r="B32" s="463" t="s">
        <v>302</v>
      </c>
      <c r="C32" s="335"/>
    </row>
    <row r="33" spans="1:3" s="460" customFormat="1" ht="12" customHeight="1" thickBot="1">
      <c r="A33" s="20" t="s">
        <v>25</v>
      </c>
      <c r="B33" s="21" t="s">
        <v>303</v>
      </c>
      <c r="C33" s="331">
        <f>SUM(C34:C43)</f>
        <v>0</v>
      </c>
    </row>
    <row r="34" spans="1:3" s="460" customFormat="1" ht="12" customHeight="1">
      <c r="A34" s="15" t="s">
        <v>102</v>
      </c>
      <c r="B34" s="461" t="s">
        <v>306</v>
      </c>
      <c r="C34" s="334"/>
    </row>
    <row r="35" spans="1:3" s="460" customFormat="1" ht="12" customHeight="1">
      <c r="A35" s="14" t="s">
        <v>103</v>
      </c>
      <c r="B35" s="462" t="s">
        <v>307</v>
      </c>
      <c r="C35" s="333"/>
    </row>
    <row r="36" spans="1:3" s="460" customFormat="1" ht="12" customHeight="1">
      <c r="A36" s="14" t="s">
        <v>104</v>
      </c>
      <c r="B36" s="462" t="s">
        <v>308</v>
      </c>
      <c r="C36" s="333"/>
    </row>
    <row r="37" spans="1:3" s="460" customFormat="1" ht="12" customHeight="1">
      <c r="A37" s="14" t="s">
        <v>186</v>
      </c>
      <c r="B37" s="462" t="s">
        <v>309</v>
      </c>
      <c r="C37" s="333"/>
    </row>
    <row r="38" spans="1:3" s="460" customFormat="1" ht="12" customHeight="1">
      <c r="A38" s="14" t="s">
        <v>187</v>
      </c>
      <c r="B38" s="462" t="s">
        <v>310</v>
      </c>
      <c r="C38" s="333"/>
    </row>
    <row r="39" spans="1:3" s="460" customFormat="1" ht="12" customHeight="1">
      <c r="A39" s="14" t="s">
        <v>188</v>
      </c>
      <c r="B39" s="462" t="s">
        <v>311</v>
      </c>
      <c r="C39" s="333"/>
    </row>
    <row r="40" spans="1:3" s="460" customFormat="1" ht="12" customHeight="1">
      <c r="A40" s="14" t="s">
        <v>189</v>
      </c>
      <c r="B40" s="462" t="s">
        <v>312</v>
      </c>
      <c r="C40" s="333"/>
    </row>
    <row r="41" spans="1:3" s="460" customFormat="1" ht="12" customHeight="1">
      <c r="A41" s="14" t="s">
        <v>190</v>
      </c>
      <c r="B41" s="462" t="s">
        <v>313</v>
      </c>
      <c r="C41" s="333"/>
    </row>
    <row r="42" spans="1:3" s="460" customFormat="1" ht="12" customHeight="1">
      <c r="A42" s="14" t="s">
        <v>304</v>
      </c>
      <c r="B42" s="462" t="s">
        <v>314</v>
      </c>
      <c r="C42" s="336"/>
    </row>
    <row r="43" spans="1:3" s="460" customFormat="1" ht="12" customHeight="1" thickBot="1">
      <c r="A43" s="16" t="s">
        <v>305</v>
      </c>
      <c r="B43" s="463" t="s">
        <v>315</v>
      </c>
      <c r="C43" s="447"/>
    </row>
    <row r="44" spans="1:3" s="460" customFormat="1" ht="12" customHeight="1" thickBot="1">
      <c r="A44" s="20" t="s">
        <v>26</v>
      </c>
      <c r="B44" s="21" t="s">
        <v>316</v>
      </c>
      <c r="C44" s="331">
        <f>SUM(C45:C49)</f>
        <v>0</v>
      </c>
    </row>
    <row r="45" spans="1:3" s="460" customFormat="1" ht="12" customHeight="1">
      <c r="A45" s="15" t="s">
        <v>105</v>
      </c>
      <c r="B45" s="461" t="s">
        <v>320</v>
      </c>
      <c r="C45" s="510"/>
    </row>
    <row r="46" spans="1:3" s="460" customFormat="1" ht="12" customHeight="1">
      <c r="A46" s="14" t="s">
        <v>106</v>
      </c>
      <c r="B46" s="462" t="s">
        <v>321</v>
      </c>
      <c r="C46" s="336"/>
    </row>
    <row r="47" spans="1:3" s="460" customFormat="1" ht="12" customHeight="1">
      <c r="A47" s="14" t="s">
        <v>317</v>
      </c>
      <c r="B47" s="462" t="s">
        <v>322</v>
      </c>
      <c r="C47" s="336"/>
    </row>
    <row r="48" spans="1:3" s="460" customFormat="1" ht="12" customHeight="1">
      <c r="A48" s="14" t="s">
        <v>318</v>
      </c>
      <c r="B48" s="462" t="s">
        <v>323</v>
      </c>
      <c r="C48" s="336"/>
    </row>
    <row r="49" spans="1:3" s="460" customFormat="1" ht="12" customHeight="1" thickBot="1">
      <c r="A49" s="16" t="s">
        <v>319</v>
      </c>
      <c r="B49" s="463" t="s">
        <v>324</v>
      </c>
      <c r="C49" s="447"/>
    </row>
    <row r="50" spans="1:3" s="460" customFormat="1" ht="12" customHeight="1" thickBot="1">
      <c r="A50" s="20" t="s">
        <v>191</v>
      </c>
      <c r="B50" s="21" t="s">
        <v>325</v>
      </c>
      <c r="C50" s="331">
        <f>SUM(C51:C53)</f>
        <v>0</v>
      </c>
    </row>
    <row r="51" spans="1:3" s="460" customFormat="1" ht="12" customHeight="1">
      <c r="A51" s="15" t="s">
        <v>107</v>
      </c>
      <c r="B51" s="461" t="s">
        <v>326</v>
      </c>
      <c r="C51" s="334"/>
    </row>
    <row r="52" spans="1:3" s="460" customFormat="1" ht="12" customHeight="1">
      <c r="A52" s="14" t="s">
        <v>108</v>
      </c>
      <c r="B52" s="462" t="s">
        <v>510</v>
      </c>
      <c r="C52" s="333"/>
    </row>
    <row r="53" spans="1:3" s="460" customFormat="1" ht="12" customHeight="1">
      <c r="A53" s="14" t="s">
        <v>330</v>
      </c>
      <c r="B53" s="462" t="s">
        <v>328</v>
      </c>
      <c r="C53" s="333"/>
    </row>
    <row r="54" spans="1:3" s="460" customFormat="1" ht="12" customHeight="1" thickBot="1">
      <c r="A54" s="16" t="s">
        <v>331</v>
      </c>
      <c r="B54" s="463" t="s">
        <v>329</v>
      </c>
      <c r="C54" s="335"/>
    </row>
    <row r="55" spans="1:3" s="460" customFormat="1" ht="12" customHeight="1" thickBot="1">
      <c r="A55" s="20" t="s">
        <v>28</v>
      </c>
      <c r="B55" s="326" t="s">
        <v>332</v>
      </c>
      <c r="C55" s="331">
        <f>SUM(C56:C58)</f>
        <v>0</v>
      </c>
    </row>
    <row r="56" spans="1:3" s="460" customFormat="1" ht="12" customHeight="1">
      <c r="A56" s="15" t="s">
        <v>192</v>
      </c>
      <c r="B56" s="461" t="s">
        <v>334</v>
      </c>
      <c r="C56" s="336"/>
    </row>
    <row r="57" spans="1:3" s="460" customFormat="1" ht="12" customHeight="1">
      <c r="A57" s="14" t="s">
        <v>193</v>
      </c>
      <c r="B57" s="462" t="s">
        <v>511</v>
      </c>
      <c r="C57" s="336"/>
    </row>
    <row r="58" spans="1:3" s="460" customFormat="1" ht="12" customHeight="1">
      <c r="A58" s="14" t="s">
        <v>245</v>
      </c>
      <c r="B58" s="462" t="s">
        <v>335</v>
      </c>
      <c r="C58" s="336"/>
    </row>
    <row r="59" spans="1:3" s="460" customFormat="1" ht="12" customHeight="1" thickBot="1">
      <c r="A59" s="16" t="s">
        <v>333</v>
      </c>
      <c r="B59" s="463" t="s">
        <v>336</v>
      </c>
      <c r="C59" s="336"/>
    </row>
    <row r="60" spans="1:3" s="460" customFormat="1" ht="12" customHeight="1" thickBot="1">
      <c r="A60" s="20" t="s">
        <v>29</v>
      </c>
      <c r="B60" s="21" t="s">
        <v>337</v>
      </c>
      <c r="C60" s="337">
        <f>+C5+C12+C19+C26+C33+C44+C50+C55</f>
        <v>0</v>
      </c>
    </row>
    <row r="61" spans="1:3" s="460" customFormat="1" ht="12" customHeight="1" thickBot="1">
      <c r="A61" s="464" t="s">
        <v>338</v>
      </c>
      <c r="B61" s="326" t="s">
        <v>339</v>
      </c>
      <c r="C61" s="331">
        <f>SUM(C62:C64)</f>
        <v>0</v>
      </c>
    </row>
    <row r="62" spans="1:3" s="460" customFormat="1" ht="12" customHeight="1">
      <c r="A62" s="15" t="s">
        <v>372</v>
      </c>
      <c r="B62" s="461" t="s">
        <v>340</v>
      </c>
      <c r="C62" s="336"/>
    </row>
    <row r="63" spans="1:3" s="460" customFormat="1" ht="12" customHeight="1">
      <c r="A63" s="14" t="s">
        <v>381</v>
      </c>
      <c r="B63" s="462" t="s">
        <v>341</v>
      </c>
      <c r="C63" s="336"/>
    </row>
    <row r="64" spans="1:3" s="460" customFormat="1" ht="12" customHeight="1" thickBot="1">
      <c r="A64" s="16" t="s">
        <v>382</v>
      </c>
      <c r="B64" s="465" t="s">
        <v>342</v>
      </c>
      <c r="C64" s="336"/>
    </row>
    <row r="65" spans="1:3" s="460" customFormat="1" ht="12" customHeight="1" thickBot="1">
      <c r="A65" s="464" t="s">
        <v>343</v>
      </c>
      <c r="B65" s="326" t="s">
        <v>344</v>
      </c>
      <c r="C65" s="331">
        <f>SUM(C66:C69)</f>
        <v>0</v>
      </c>
    </row>
    <row r="66" spans="1:3" s="460" customFormat="1" ht="12" customHeight="1">
      <c r="A66" s="15" t="s">
        <v>162</v>
      </c>
      <c r="B66" s="461" t="s">
        <v>345</v>
      </c>
      <c r="C66" s="336"/>
    </row>
    <row r="67" spans="1:3" s="460" customFormat="1" ht="12" customHeight="1">
      <c r="A67" s="14" t="s">
        <v>163</v>
      </c>
      <c r="B67" s="462" t="s">
        <v>346</v>
      </c>
      <c r="C67" s="336"/>
    </row>
    <row r="68" spans="1:3" s="460" customFormat="1" ht="12" customHeight="1">
      <c r="A68" s="14" t="s">
        <v>373</v>
      </c>
      <c r="B68" s="462" t="s">
        <v>347</v>
      </c>
      <c r="C68" s="336"/>
    </row>
    <row r="69" spans="1:3" s="460" customFormat="1" ht="12" customHeight="1" thickBot="1">
      <c r="A69" s="16" t="s">
        <v>374</v>
      </c>
      <c r="B69" s="463" t="s">
        <v>348</v>
      </c>
      <c r="C69" s="336"/>
    </row>
    <row r="70" spans="1:3" s="460" customFormat="1" ht="12" customHeight="1" thickBot="1">
      <c r="A70" s="464" t="s">
        <v>349</v>
      </c>
      <c r="B70" s="326" t="s">
        <v>350</v>
      </c>
      <c r="C70" s="331">
        <f>SUM(C71:C72)</f>
        <v>0</v>
      </c>
    </row>
    <row r="71" spans="1:3" s="460" customFormat="1" ht="12" customHeight="1">
      <c r="A71" s="15" t="s">
        <v>375</v>
      </c>
      <c r="B71" s="461" t="s">
        <v>351</v>
      </c>
      <c r="C71" s="336"/>
    </row>
    <row r="72" spans="1:3" s="460" customFormat="1" ht="12" customHeight="1" thickBot="1">
      <c r="A72" s="16" t="s">
        <v>376</v>
      </c>
      <c r="B72" s="463" t="s">
        <v>352</v>
      </c>
      <c r="C72" s="336"/>
    </row>
    <row r="73" spans="1:3" s="460" customFormat="1" ht="12" customHeight="1" thickBot="1">
      <c r="A73" s="464" t="s">
        <v>353</v>
      </c>
      <c r="B73" s="326" t="s">
        <v>354</v>
      </c>
      <c r="C73" s="331">
        <f>SUM(C74:C76)</f>
        <v>0</v>
      </c>
    </row>
    <row r="74" spans="1:3" s="460" customFormat="1" ht="12" customHeight="1">
      <c r="A74" s="15" t="s">
        <v>377</v>
      </c>
      <c r="B74" s="461" t="s">
        <v>355</v>
      </c>
      <c r="C74" s="336"/>
    </row>
    <row r="75" spans="1:3" s="460" customFormat="1" ht="12" customHeight="1">
      <c r="A75" s="14" t="s">
        <v>378</v>
      </c>
      <c r="B75" s="462" t="s">
        <v>356</v>
      </c>
      <c r="C75" s="336"/>
    </row>
    <row r="76" spans="1:3" s="460" customFormat="1" ht="12" customHeight="1" thickBot="1">
      <c r="A76" s="16" t="s">
        <v>379</v>
      </c>
      <c r="B76" s="463" t="s">
        <v>357</v>
      </c>
      <c r="C76" s="336"/>
    </row>
    <row r="77" spans="1:3" s="460" customFormat="1" ht="12" customHeight="1" thickBot="1">
      <c r="A77" s="464" t="s">
        <v>358</v>
      </c>
      <c r="B77" s="326" t="s">
        <v>380</v>
      </c>
      <c r="C77" s="331">
        <f>SUM(C78:C81)</f>
        <v>0</v>
      </c>
    </row>
    <row r="78" spans="1:3" s="460" customFormat="1" ht="12" customHeight="1">
      <c r="A78" s="466" t="s">
        <v>359</v>
      </c>
      <c r="B78" s="461" t="s">
        <v>360</v>
      </c>
      <c r="C78" s="336"/>
    </row>
    <row r="79" spans="1:3" s="460" customFormat="1" ht="12" customHeight="1">
      <c r="A79" s="467" t="s">
        <v>361</v>
      </c>
      <c r="B79" s="462" t="s">
        <v>362</v>
      </c>
      <c r="C79" s="336"/>
    </row>
    <row r="80" spans="1:3" s="460" customFormat="1" ht="12" customHeight="1">
      <c r="A80" s="467" t="s">
        <v>363</v>
      </c>
      <c r="B80" s="462" t="s">
        <v>364</v>
      </c>
      <c r="C80" s="336"/>
    </row>
    <row r="81" spans="1:3" s="460" customFormat="1" ht="12" customHeight="1" thickBot="1">
      <c r="A81" s="468" t="s">
        <v>365</v>
      </c>
      <c r="B81" s="463" t="s">
        <v>366</v>
      </c>
      <c r="C81" s="336"/>
    </row>
    <row r="82" spans="1:3" s="460" customFormat="1" ht="13.5" customHeight="1" thickBot="1">
      <c r="A82" s="464" t="s">
        <v>367</v>
      </c>
      <c r="B82" s="326" t="s">
        <v>368</v>
      </c>
      <c r="C82" s="511"/>
    </row>
    <row r="83" spans="1:3" s="460" customFormat="1" ht="15.75" customHeight="1" thickBot="1">
      <c r="A83" s="464" t="s">
        <v>369</v>
      </c>
      <c r="B83" s="469" t="s">
        <v>370</v>
      </c>
      <c r="C83" s="337">
        <f>+C61+C65+C70+C73+C77+C82</f>
        <v>0</v>
      </c>
    </row>
    <row r="84" spans="1:3" s="460" customFormat="1" ht="16.5" customHeight="1" thickBot="1">
      <c r="A84" s="470" t="s">
        <v>383</v>
      </c>
      <c r="B84" s="471" t="s">
        <v>371</v>
      </c>
      <c r="C84" s="337">
        <f>+C60+C83</f>
        <v>0</v>
      </c>
    </row>
    <row r="85" spans="1:3" s="460" customFormat="1" ht="83.25" customHeight="1">
      <c r="A85" s="5"/>
      <c r="B85" s="6"/>
      <c r="C85" s="338"/>
    </row>
    <row r="86" spans="1:3" ht="16.5" customHeight="1">
      <c r="A86" s="563" t="s">
        <v>50</v>
      </c>
      <c r="B86" s="563"/>
      <c r="C86" s="563"/>
    </row>
    <row r="87" spans="1:3" s="472" customFormat="1" ht="16.5" customHeight="1" thickBot="1">
      <c r="A87" s="565" t="s">
        <v>165</v>
      </c>
      <c r="B87" s="565"/>
      <c r="C87" s="161" t="s">
        <v>244</v>
      </c>
    </row>
    <row r="88" spans="1:3" ht="37.5" customHeight="1" thickBot="1">
      <c r="A88" s="23" t="s">
        <v>78</v>
      </c>
      <c r="B88" s="24" t="s">
        <v>51</v>
      </c>
      <c r="C88" s="45" t="s">
        <v>272</v>
      </c>
    </row>
    <row r="89" spans="1:3" s="459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386</v>
      </c>
      <c r="C90" s="330">
        <f>SUM(C91:C95)</f>
        <v>0</v>
      </c>
    </row>
    <row r="91" spans="1:3" ht="12" customHeight="1">
      <c r="A91" s="17" t="s">
        <v>109</v>
      </c>
      <c r="B91" s="10" t="s">
        <v>52</v>
      </c>
      <c r="C91" s="332"/>
    </row>
    <row r="92" spans="1:3" ht="12" customHeight="1">
      <c r="A92" s="14" t="s">
        <v>110</v>
      </c>
      <c r="B92" s="8" t="s">
        <v>194</v>
      </c>
      <c r="C92" s="333"/>
    </row>
    <row r="93" spans="1:3" ht="12" customHeight="1">
      <c r="A93" s="14" t="s">
        <v>111</v>
      </c>
      <c r="B93" s="8" t="s">
        <v>152</v>
      </c>
      <c r="C93" s="335"/>
    </row>
    <row r="94" spans="1:3" ht="12" customHeight="1">
      <c r="A94" s="14" t="s">
        <v>112</v>
      </c>
      <c r="B94" s="11" t="s">
        <v>195</v>
      </c>
      <c r="C94" s="335"/>
    </row>
    <row r="95" spans="1:3" ht="12" customHeight="1">
      <c r="A95" s="14" t="s">
        <v>123</v>
      </c>
      <c r="B95" s="19" t="s">
        <v>196</v>
      </c>
      <c r="C95" s="335"/>
    </row>
    <row r="96" spans="1:3" ht="12" customHeight="1">
      <c r="A96" s="14" t="s">
        <v>113</v>
      </c>
      <c r="B96" s="8" t="s">
        <v>387</v>
      </c>
      <c r="C96" s="335"/>
    </row>
    <row r="97" spans="1:3" ht="12" customHeight="1">
      <c r="A97" s="14" t="s">
        <v>114</v>
      </c>
      <c r="B97" s="164" t="s">
        <v>388</v>
      </c>
      <c r="C97" s="335"/>
    </row>
    <row r="98" spans="1:3" ht="12" customHeight="1">
      <c r="A98" s="14" t="s">
        <v>124</v>
      </c>
      <c r="B98" s="165" t="s">
        <v>389</v>
      </c>
      <c r="C98" s="335"/>
    </row>
    <row r="99" spans="1:3" ht="12" customHeight="1">
      <c r="A99" s="14" t="s">
        <v>125</v>
      </c>
      <c r="B99" s="165" t="s">
        <v>390</v>
      </c>
      <c r="C99" s="335"/>
    </row>
    <row r="100" spans="1:3" ht="12" customHeight="1">
      <c r="A100" s="14" t="s">
        <v>126</v>
      </c>
      <c r="B100" s="164" t="s">
        <v>391</v>
      </c>
      <c r="C100" s="335"/>
    </row>
    <row r="101" spans="1:3" ht="12" customHeight="1">
      <c r="A101" s="14" t="s">
        <v>127</v>
      </c>
      <c r="B101" s="164" t="s">
        <v>392</v>
      </c>
      <c r="C101" s="335"/>
    </row>
    <row r="102" spans="1:3" ht="12" customHeight="1">
      <c r="A102" s="14" t="s">
        <v>129</v>
      </c>
      <c r="B102" s="165" t="s">
        <v>393</v>
      </c>
      <c r="C102" s="335"/>
    </row>
    <row r="103" spans="1:3" ht="12" customHeight="1">
      <c r="A103" s="13" t="s">
        <v>197</v>
      </c>
      <c r="B103" s="166" t="s">
        <v>394</v>
      </c>
      <c r="C103" s="335"/>
    </row>
    <row r="104" spans="1:3" ht="12" customHeight="1">
      <c r="A104" s="14" t="s">
        <v>384</v>
      </c>
      <c r="B104" s="166" t="s">
        <v>395</v>
      </c>
      <c r="C104" s="335"/>
    </row>
    <row r="105" spans="1:3" ht="12" customHeight="1" thickBot="1">
      <c r="A105" s="18" t="s">
        <v>385</v>
      </c>
      <c r="B105" s="167" t="s">
        <v>396</v>
      </c>
      <c r="C105" s="339"/>
    </row>
    <row r="106" spans="1:3" ht="12" customHeight="1" thickBot="1">
      <c r="A106" s="20" t="s">
        <v>22</v>
      </c>
      <c r="B106" s="30" t="s">
        <v>397</v>
      </c>
      <c r="C106" s="331">
        <f>+C107+C109+C111</f>
        <v>0</v>
      </c>
    </row>
    <row r="107" spans="1:3" ht="12" customHeight="1">
      <c r="A107" s="15" t="s">
        <v>115</v>
      </c>
      <c r="B107" s="8" t="s">
        <v>243</v>
      </c>
      <c r="C107" s="334"/>
    </row>
    <row r="108" spans="1:3" ht="12" customHeight="1">
      <c r="A108" s="15" t="s">
        <v>116</v>
      </c>
      <c r="B108" s="12" t="s">
        <v>401</v>
      </c>
      <c r="C108" s="334"/>
    </row>
    <row r="109" spans="1:3" ht="12" customHeight="1">
      <c r="A109" s="15" t="s">
        <v>117</v>
      </c>
      <c r="B109" s="12" t="s">
        <v>198</v>
      </c>
      <c r="C109" s="333"/>
    </row>
    <row r="110" spans="1:3" ht="12" customHeight="1">
      <c r="A110" s="15" t="s">
        <v>118</v>
      </c>
      <c r="B110" s="12" t="s">
        <v>402</v>
      </c>
      <c r="C110" s="302"/>
    </row>
    <row r="111" spans="1:3" ht="12" customHeight="1">
      <c r="A111" s="15" t="s">
        <v>119</v>
      </c>
      <c r="B111" s="328" t="s">
        <v>246</v>
      </c>
      <c r="C111" s="302"/>
    </row>
    <row r="112" spans="1:3" ht="12" customHeight="1">
      <c r="A112" s="15" t="s">
        <v>128</v>
      </c>
      <c r="B112" s="327" t="s">
        <v>512</v>
      </c>
      <c r="C112" s="302"/>
    </row>
    <row r="113" spans="1:3" ht="12" customHeight="1">
      <c r="A113" s="15" t="s">
        <v>130</v>
      </c>
      <c r="B113" s="457" t="s">
        <v>407</v>
      </c>
      <c r="C113" s="302"/>
    </row>
    <row r="114" spans="1:3" ht="15.75">
      <c r="A114" s="15" t="s">
        <v>199</v>
      </c>
      <c r="B114" s="165" t="s">
        <v>390</v>
      </c>
      <c r="C114" s="302"/>
    </row>
    <row r="115" spans="1:3" ht="12" customHeight="1">
      <c r="A115" s="15" t="s">
        <v>200</v>
      </c>
      <c r="B115" s="165" t="s">
        <v>406</v>
      </c>
      <c r="C115" s="302"/>
    </row>
    <row r="116" spans="1:3" ht="12" customHeight="1">
      <c r="A116" s="15" t="s">
        <v>201</v>
      </c>
      <c r="B116" s="165" t="s">
        <v>405</v>
      </c>
      <c r="C116" s="302"/>
    </row>
    <row r="117" spans="1:3" ht="12" customHeight="1">
      <c r="A117" s="15" t="s">
        <v>398</v>
      </c>
      <c r="B117" s="165" t="s">
        <v>393</v>
      </c>
      <c r="C117" s="302"/>
    </row>
    <row r="118" spans="1:3" ht="12" customHeight="1">
      <c r="A118" s="15" t="s">
        <v>399</v>
      </c>
      <c r="B118" s="165" t="s">
        <v>404</v>
      </c>
      <c r="C118" s="302"/>
    </row>
    <row r="119" spans="1:3" ht="16.5" thickBot="1">
      <c r="A119" s="13" t="s">
        <v>400</v>
      </c>
      <c r="B119" s="165" t="s">
        <v>403</v>
      </c>
      <c r="C119" s="303"/>
    </row>
    <row r="120" spans="1:3" ht="12" customHeight="1" thickBot="1">
      <c r="A120" s="20" t="s">
        <v>23</v>
      </c>
      <c r="B120" s="153" t="s">
        <v>408</v>
      </c>
      <c r="C120" s="331">
        <f>+C121+C122</f>
        <v>0</v>
      </c>
    </row>
    <row r="121" spans="1:3" ht="12" customHeight="1">
      <c r="A121" s="15" t="s">
        <v>98</v>
      </c>
      <c r="B121" s="9" t="s">
        <v>65</v>
      </c>
      <c r="C121" s="334"/>
    </row>
    <row r="122" spans="1:3" ht="12" customHeight="1" thickBot="1">
      <c r="A122" s="16" t="s">
        <v>99</v>
      </c>
      <c r="B122" s="12" t="s">
        <v>66</v>
      </c>
      <c r="C122" s="335"/>
    </row>
    <row r="123" spans="1:3" ht="12" customHeight="1" thickBot="1">
      <c r="A123" s="20" t="s">
        <v>24</v>
      </c>
      <c r="B123" s="153" t="s">
        <v>409</v>
      </c>
      <c r="C123" s="331">
        <f>+C90+C106+C120</f>
        <v>0</v>
      </c>
    </row>
    <row r="124" spans="1:3" ht="12" customHeight="1" thickBot="1">
      <c r="A124" s="20" t="s">
        <v>25</v>
      </c>
      <c r="B124" s="153" t="s">
        <v>410</v>
      </c>
      <c r="C124" s="331">
        <f>+C125+C126+C127</f>
        <v>0</v>
      </c>
    </row>
    <row r="125" spans="1:3" ht="12" customHeight="1">
      <c r="A125" s="15" t="s">
        <v>102</v>
      </c>
      <c r="B125" s="9" t="s">
        <v>411</v>
      </c>
      <c r="C125" s="302"/>
    </row>
    <row r="126" spans="1:3" ht="12" customHeight="1">
      <c r="A126" s="15" t="s">
        <v>103</v>
      </c>
      <c r="B126" s="9" t="s">
        <v>412</v>
      </c>
      <c r="C126" s="302"/>
    </row>
    <row r="127" spans="1:3" ht="12" customHeight="1" thickBot="1">
      <c r="A127" s="13" t="s">
        <v>104</v>
      </c>
      <c r="B127" s="7" t="s">
        <v>413</v>
      </c>
      <c r="C127" s="302"/>
    </row>
    <row r="128" spans="1:3" ht="12" customHeight="1" thickBot="1">
      <c r="A128" s="20" t="s">
        <v>26</v>
      </c>
      <c r="B128" s="153" t="s">
        <v>465</v>
      </c>
      <c r="C128" s="331">
        <f>+C129+C130+C131+C132</f>
        <v>0</v>
      </c>
    </row>
    <row r="129" spans="1:3" ht="12" customHeight="1">
      <c r="A129" s="15" t="s">
        <v>105</v>
      </c>
      <c r="B129" s="9" t="s">
        <v>414</v>
      </c>
      <c r="C129" s="302"/>
    </row>
    <row r="130" spans="1:3" ht="12" customHeight="1">
      <c r="A130" s="15" t="s">
        <v>106</v>
      </c>
      <c r="B130" s="9" t="s">
        <v>415</v>
      </c>
      <c r="C130" s="302"/>
    </row>
    <row r="131" spans="1:3" ht="12" customHeight="1">
      <c r="A131" s="15" t="s">
        <v>317</v>
      </c>
      <c r="B131" s="9" t="s">
        <v>416</v>
      </c>
      <c r="C131" s="302"/>
    </row>
    <row r="132" spans="1:3" ht="12" customHeight="1" thickBot="1">
      <c r="A132" s="13" t="s">
        <v>318</v>
      </c>
      <c r="B132" s="7" t="s">
        <v>417</v>
      </c>
      <c r="C132" s="302"/>
    </row>
    <row r="133" spans="1:3" ht="12" customHeight="1" thickBot="1">
      <c r="A133" s="20" t="s">
        <v>27</v>
      </c>
      <c r="B133" s="153" t="s">
        <v>418</v>
      </c>
      <c r="C133" s="337">
        <f>+C134+C135+C136+C137</f>
        <v>0</v>
      </c>
    </row>
    <row r="134" spans="1:3" ht="12" customHeight="1">
      <c r="A134" s="15" t="s">
        <v>107</v>
      </c>
      <c r="B134" s="9" t="s">
        <v>419</v>
      </c>
      <c r="C134" s="302"/>
    </row>
    <row r="135" spans="1:3" ht="12" customHeight="1">
      <c r="A135" s="15" t="s">
        <v>108</v>
      </c>
      <c r="B135" s="9" t="s">
        <v>429</v>
      </c>
      <c r="C135" s="302"/>
    </row>
    <row r="136" spans="1:3" ht="12" customHeight="1">
      <c r="A136" s="15" t="s">
        <v>330</v>
      </c>
      <c r="B136" s="9" t="s">
        <v>420</v>
      </c>
      <c r="C136" s="302"/>
    </row>
    <row r="137" spans="1:3" ht="12" customHeight="1" thickBot="1">
      <c r="A137" s="13" t="s">
        <v>331</v>
      </c>
      <c r="B137" s="7" t="s">
        <v>421</v>
      </c>
      <c r="C137" s="302"/>
    </row>
    <row r="138" spans="1:3" ht="12" customHeight="1" thickBot="1">
      <c r="A138" s="20" t="s">
        <v>28</v>
      </c>
      <c r="B138" s="153" t="s">
        <v>422</v>
      </c>
      <c r="C138" s="340">
        <f>+C139+C140+C141+C142</f>
        <v>0</v>
      </c>
    </row>
    <row r="139" spans="1:3" ht="12" customHeight="1">
      <c r="A139" s="15" t="s">
        <v>192</v>
      </c>
      <c r="B139" s="9" t="s">
        <v>423</v>
      </c>
      <c r="C139" s="302"/>
    </row>
    <row r="140" spans="1:3" ht="12" customHeight="1">
      <c r="A140" s="15" t="s">
        <v>193</v>
      </c>
      <c r="B140" s="9" t="s">
        <v>424</v>
      </c>
      <c r="C140" s="302"/>
    </row>
    <row r="141" spans="1:3" ht="12" customHeight="1">
      <c r="A141" s="15" t="s">
        <v>245</v>
      </c>
      <c r="B141" s="9" t="s">
        <v>425</v>
      </c>
      <c r="C141" s="302"/>
    </row>
    <row r="142" spans="1:3" ht="12" customHeight="1" thickBot="1">
      <c r="A142" s="15" t="s">
        <v>333</v>
      </c>
      <c r="B142" s="9" t="s">
        <v>426</v>
      </c>
      <c r="C142" s="302"/>
    </row>
    <row r="143" spans="1:9" ht="15" customHeight="1" thickBot="1">
      <c r="A143" s="20" t="s">
        <v>29</v>
      </c>
      <c r="B143" s="153" t="s">
        <v>427</v>
      </c>
      <c r="C143" s="473">
        <f>+C124+C128+C133+C138</f>
        <v>0</v>
      </c>
      <c r="F143" s="474"/>
      <c r="G143" s="475"/>
      <c r="H143" s="475"/>
      <c r="I143" s="475"/>
    </row>
    <row r="144" spans="1:3" s="460" customFormat="1" ht="12.75" customHeight="1" thickBot="1">
      <c r="A144" s="329" t="s">
        <v>30</v>
      </c>
      <c r="B144" s="423" t="s">
        <v>428</v>
      </c>
      <c r="C144" s="473">
        <f>+C123+C143</f>
        <v>0</v>
      </c>
    </row>
    <row r="145" ht="7.5" customHeight="1"/>
    <row r="146" spans="1:3" ht="15.75">
      <c r="A146" s="566" t="s">
        <v>430</v>
      </c>
      <c r="B146" s="566"/>
      <c r="C146" s="566"/>
    </row>
    <row r="147" spans="1:3" ht="15" customHeight="1" thickBot="1">
      <c r="A147" s="564" t="s">
        <v>166</v>
      </c>
      <c r="B147" s="564"/>
      <c r="C147" s="341" t="s">
        <v>244</v>
      </c>
    </row>
    <row r="148" spans="1:4" ht="13.5" customHeight="1" thickBot="1">
      <c r="A148" s="20">
        <v>1</v>
      </c>
      <c r="B148" s="30" t="s">
        <v>431</v>
      </c>
      <c r="C148" s="331">
        <f>+C60-C123</f>
        <v>0</v>
      </c>
      <c r="D148" s="476"/>
    </row>
    <row r="149" spans="1:3" ht="27.75" customHeight="1" thickBot="1">
      <c r="A149" s="20" t="s">
        <v>22</v>
      </c>
      <c r="B149" s="30" t="s">
        <v>432</v>
      </c>
      <c r="C149" s="331">
        <f>+C83-C143</f>
        <v>0</v>
      </c>
    </row>
  </sheetData>
  <sheetProtection sheet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Vámosszabadi Község Önkormányzat
2014. ÉVI KÖLTSÉGVETÉS
ÁLLAMI (ÁLLAMIGAZGATÁSI) FELADATOK MÉRLEGE
&amp;R&amp;"Times New Roman CE,Félkövér dőlt"&amp;11 1.4. melléklet a 2/2014. (II. 28.)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1">
      <selection activeCell="G4" sqref="G4"/>
    </sheetView>
  </sheetViews>
  <sheetFormatPr defaultColWidth="9.00390625" defaultRowHeight="12.75"/>
  <cols>
    <col min="1" max="1" width="6.875" style="63" customWidth="1"/>
    <col min="2" max="2" width="55.125" style="219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9.75" customHeight="1">
      <c r="B1" s="353" t="s">
        <v>169</v>
      </c>
      <c r="C1" s="354"/>
      <c r="D1" s="354"/>
      <c r="E1" s="354"/>
      <c r="F1" s="569" t="s">
        <v>554</v>
      </c>
    </row>
    <row r="2" spans="5:6" ht="14.25" thickBot="1">
      <c r="E2" s="355" t="s">
        <v>69</v>
      </c>
      <c r="F2" s="569"/>
    </row>
    <row r="3" spans="1:6" ht="18" customHeight="1" thickBot="1">
      <c r="A3" s="567" t="s">
        <v>78</v>
      </c>
      <c r="B3" s="356" t="s">
        <v>61</v>
      </c>
      <c r="C3" s="357"/>
      <c r="D3" s="356" t="s">
        <v>63</v>
      </c>
      <c r="E3" s="358"/>
      <c r="F3" s="569"/>
    </row>
    <row r="4" spans="1:6" s="359" customFormat="1" ht="35.25" customHeight="1" thickBot="1">
      <c r="A4" s="568"/>
      <c r="B4" s="220" t="s">
        <v>70</v>
      </c>
      <c r="C4" s="221" t="s">
        <v>272</v>
      </c>
      <c r="D4" s="220" t="s">
        <v>70</v>
      </c>
      <c r="E4" s="59" t="s">
        <v>272</v>
      </c>
      <c r="F4" s="569"/>
    </row>
    <row r="5" spans="1:6" s="364" customFormat="1" ht="12" customHeight="1" thickBot="1">
      <c r="A5" s="360">
        <v>1</v>
      </c>
      <c r="B5" s="361">
        <v>2</v>
      </c>
      <c r="C5" s="362" t="s">
        <v>23</v>
      </c>
      <c r="D5" s="361" t="s">
        <v>24</v>
      </c>
      <c r="E5" s="363" t="s">
        <v>25</v>
      </c>
      <c r="F5" s="569"/>
    </row>
    <row r="6" spans="1:6" ht="12.75" customHeight="1">
      <c r="A6" s="365" t="s">
        <v>21</v>
      </c>
      <c r="B6" s="366" t="s">
        <v>433</v>
      </c>
      <c r="C6" s="342">
        <v>54236</v>
      </c>
      <c r="D6" s="366" t="s">
        <v>71</v>
      </c>
      <c r="E6" s="348">
        <v>45474</v>
      </c>
      <c r="F6" s="569"/>
    </row>
    <row r="7" spans="1:6" ht="12.75" customHeight="1">
      <c r="A7" s="367" t="s">
        <v>22</v>
      </c>
      <c r="B7" s="368" t="s">
        <v>434</v>
      </c>
      <c r="C7" s="343">
        <v>6546</v>
      </c>
      <c r="D7" s="368" t="s">
        <v>194</v>
      </c>
      <c r="E7" s="349">
        <v>11675</v>
      </c>
      <c r="F7" s="569"/>
    </row>
    <row r="8" spans="1:6" ht="12.75" customHeight="1">
      <c r="A8" s="367" t="s">
        <v>23</v>
      </c>
      <c r="B8" s="368" t="s">
        <v>469</v>
      </c>
      <c r="C8" s="343"/>
      <c r="D8" s="368" t="s">
        <v>249</v>
      </c>
      <c r="E8" s="349">
        <v>48222</v>
      </c>
      <c r="F8" s="569"/>
    </row>
    <row r="9" spans="1:6" ht="12.75" customHeight="1">
      <c r="A9" s="367" t="s">
        <v>24</v>
      </c>
      <c r="B9" s="368" t="s">
        <v>185</v>
      </c>
      <c r="C9" s="343">
        <v>41200</v>
      </c>
      <c r="D9" s="368" t="s">
        <v>195</v>
      </c>
      <c r="E9" s="349">
        <v>910</v>
      </c>
      <c r="F9" s="569"/>
    </row>
    <row r="10" spans="1:6" ht="12.75" customHeight="1">
      <c r="A10" s="367" t="s">
        <v>25</v>
      </c>
      <c r="B10" s="369" t="s">
        <v>435</v>
      </c>
      <c r="C10" s="343"/>
      <c r="D10" s="368" t="s">
        <v>196</v>
      </c>
      <c r="E10" s="349">
        <v>2570</v>
      </c>
      <c r="F10" s="569"/>
    </row>
    <row r="11" spans="1:6" ht="12.75" customHeight="1">
      <c r="A11" s="367" t="s">
        <v>26</v>
      </c>
      <c r="B11" s="368" t="s">
        <v>436</v>
      </c>
      <c r="C11" s="344"/>
      <c r="D11" s="368" t="s">
        <v>53</v>
      </c>
      <c r="E11" s="349">
        <v>15669</v>
      </c>
      <c r="F11" s="569"/>
    </row>
    <row r="12" spans="1:6" ht="12.75" customHeight="1">
      <c r="A12" s="367" t="s">
        <v>27</v>
      </c>
      <c r="B12" s="368" t="s">
        <v>315</v>
      </c>
      <c r="C12" s="343">
        <v>10863</v>
      </c>
      <c r="D12" s="52"/>
      <c r="E12" s="349"/>
      <c r="F12" s="569"/>
    </row>
    <row r="13" spans="1:6" ht="12.75" customHeight="1">
      <c r="A13" s="367" t="s">
        <v>28</v>
      </c>
      <c r="B13" s="52"/>
      <c r="C13" s="343"/>
      <c r="D13" s="52"/>
      <c r="E13" s="349"/>
      <c r="F13" s="569"/>
    </row>
    <row r="14" spans="1:6" ht="12.75" customHeight="1">
      <c r="A14" s="367" t="s">
        <v>29</v>
      </c>
      <c r="B14" s="477"/>
      <c r="C14" s="344"/>
      <c r="D14" s="52"/>
      <c r="E14" s="349"/>
      <c r="F14" s="569"/>
    </row>
    <row r="15" spans="1:6" ht="12.75" customHeight="1">
      <c r="A15" s="367" t="s">
        <v>30</v>
      </c>
      <c r="B15" s="52"/>
      <c r="C15" s="343"/>
      <c r="D15" s="52"/>
      <c r="E15" s="349"/>
      <c r="F15" s="569"/>
    </row>
    <row r="16" spans="1:6" ht="12.75" customHeight="1">
      <c r="A16" s="367" t="s">
        <v>31</v>
      </c>
      <c r="B16" s="52"/>
      <c r="C16" s="343"/>
      <c r="D16" s="52"/>
      <c r="E16" s="349"/>
      <c r="F16" s="569"/>
    </row>
    <row r="17" spans="1:6" ht="12.75" customHeight="1" thickBot="1">
      <c r="A17" s="367" t="s">
        <v>32</v>
      </c>
      <c r="B17" s="65"/>
      <c r="C17" s="345"/>
      <c r="D17" s="52"/>
      <c r="E17" s="350"/>
      <c r="F17" s="569"/>
    </row>
    <row r="18" spans="1:6" ht="15.75" customHeight="1" thickBot="1">
      <c r="A18" s="370" t="s">
        <v>33</v>
      </c>
      <c r="B18" s="155" t="s">
        <v>470</v>
      </c>
      <c r="C18" s="346">
        <f>+C6+C7+C9+C10+C12+C13+C14+C15+C16+C17</f>
        <v>112845</v>
      </c>
      <c r="D18" s="155" t="s">
        <v>444</v>
      </c>
      <c r="E18" s="351">
        <f>SUM(E6:E17)</f>
        <v>124520</v>
      </c>
      <c r="F18" s="569"/>
    </row>
    <row r="19" spans="1:6" ht="12.75" customHeight="1">
      <c r="A19" s="371" t="s">
        <v>34</v>
      </c>
      <c r="B19" s="372" t="s">
        <v>439</v>
      </c>
      <c r="C19" s="542">
        <f>+C20+C21+C22+C23</f>
        <v>11675</v>
      </c>
      <c r="D19" s="373" t="s">
        <v>202</v>
      </c>
      <c r="E19" s="352"/>
      <c r="F19" s="569"/>
    </row>
    <row r="20" spans="1:6" ht="12.75" customHeight="1">
      <c r="A20" s="374" t="s">
        <v>35</v>
      </c>
      <c r="B20" s="373" t="s">
        <v>241</v>
      </c>
      <c r="C20" s="98">
        <v>11675</v>
      </c>
      <c r="D20" s="373" t="s">
        <v>443</v>
      </c>
      <c r="E20" s="99"/>
      <c r="F20" s="569"/>
    </row>
    <row r="21" spans="1:6" ht="12.75" customHeight="1">
      <c r="A21" s="374" t="s">
        <v>36</v>
      </c>
      <c r="B21" s="373" t="s">
        <v>242</v>
      </c>
      <c r="C21" s="98"/>
      <c r="D21" s="373" t="s">
        <v>167</v>
      </c>
      <c r="E21" s="99"/>
      <c r="F21" s="569"/>
    </row>
    <row r="22" spans="1:6" ht="12.75" customHeight="1">
      <c r="A22" s="374" t="s">
        <v>37</v>
      </c>
      <c r="B22" s="373" t="s">
        <v>247</v>
      </c>
      <c r="C22" s="98"/>
      <c r="D22" s="373" t="s">
        <v>168</v>
      </c>
      <c r="E22" s="99"/>
      <c r="F22" s="569"/>
    </row>
    <row r="23" spans="1:6" ht="12.75" customHeight="1">
      <c r="A23" s="374" t="s">
        <v>38</v>
      </c>
      <c r="B23" s="373" t="s">
        <v>248</v>
      </c>
      <c r="C23" s="98"/>
      <c r="D23" s="372" t="s">
        <v>250</v>
      </c>
      <c r="E23" s="99"/>
      <c r="F23" s="569"/>
    </row>
    <row r="24" spans="1:6" ht="12.75" customHeight="1">
      <c r="A24" s="374" t="s">
        <v>39</v>
      </c>
      <c r="B24" s="373" t="s">
        <v>440</v>
      </c>
      <c r="C24" s="375">
        <f>+C25+C26</f>
        <v>0</v>
      </c>
      <c r="D24" s="373" t="s">
        <v>203</v>
      </c>
      <c r="E24" s="99"/>
      <c r="F24" s="569"/>
    </row>
    <row r="25" spans="1:6" ht="12.75" customHeight="1">
      <c r="A25" s="371" t="s">
        <v>40</v>
      </c>
      <c r="B25" s="372" t="s">
        <v>437</v>
      </c>
      <c r="C25" s="347"/>
      <c r="D25" s="366" t="s">
        <v>204</v>
      </c>
      <c r="E25" s="352"/>
      <c r="F25" s="569"/>
    </row>
    <row r="26" spans="1:6" ht="12.75" customHeight="1" thickBot="1">
      <c r="A26" s="374" t="s">
        <v>41</v>
      </c>
      <c r="B26" s="373" t="s">
        <v>438</v>
      </c>
      <c r="C26" s="98"/>
      <c r="D26" s="52"/>
      <c r="E26" s="99"/>
      <c r="F26" s="569"/>
    </row>
    <row r="27" spans="1:6" ht="15.75" customHeight="1" thickBot="1">
      <c r="A27" s="370" t="s">
        <v>42</v>
      </c>
      <c r="B27" s="155" t="s">
        <v>441</v>
      </c>
      <c r="C27" s="346">
        <f>+C19+C24</f>
        <v>11675</v>
      </c>
      <c r="D27" s="155" t="s">
        <v>445</v>
      </c>
      <c r="E27" s="351">
        <f>SUM(E19:E26)</f>
        <v>0</v>
      </c>
      <c r="F27" s="569"/>
    </row>
    <row r="28" spans="1:6" ht="13.5" thickBot="1">
      <c r="A28" s="370" t="s">
        <v>43</v>
      </c>
      <c r="B28" s="376" t="s">
        <v>442</v>
      </c>
      <c r="C28" s="377">
        <f>+C18+C27</f>
        <v>124520</v>
      </c>
      <c r="D28" s="376" t="s">
        <v>446</v>
      </c>
      <c r="E28" s="377">
        <f>+E18+E27</f>
        <v>124520</v>
      </c>
      <c r="F28" s="569"/>
    </row>
    <row r="29" spans="1:6" ht="13.5" thickBot="1">
      <c r="A29" s="370" t="s">
        <v>44</v>
      </c>
      <c r="B29" s="376" t="s">
        <v>180</v>
      </c>
      <c r="C29" s="377">
        <f>IF(C18-E18&lt;0,E18-C18,"-")</f>
        <v>11675</v>
      </c>
      <c r="D29" s="376" t="s">
        <v>181</v>
      </c>
      <c r="E29" s="377" t="str">
        <f>IF(C18-E18&gt;0,C18-E18,"-")</f>
        <v>-</v>
      </c>
      <c r="F29" s="569"/>
    </row>
    <row r="30" spans="1:6" ht="13.5" thickBot="1">
      <c r="A30" s="370" t="s">
        <v>45</v>
      </c>
      <c r="B30" s="376" t="s">
        <v>251</v>
      </c>
      <c r="C30" s="377" t="str">
        <f>IF(C18+C19-E28&lt;0,E28-(C18+C19),"-")</f>
        <v>-</v>
      </c>
      <c r="D30" s="376" t="s">
        <v>252</v>
      </c>
      <c r="E30" s="377" t="str">
        <f>IF(C18+C19-E28&gt;0,C18+C19-E28,"-")</f>
        <v>-</v>
      </c>
      <c r="F30" s="569"/>
    </row>
    <row r="31" spans="2:4" ht="18.75">
      <c r="B31" s="570"/>
      <c r="C31" s="570"/>
      <c r="D31" s="570"/>
    </row>
  </sheetData>
  <sheetProtection selectLockedCells="1" selectUnlockedCells="1"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G9" sqref="G9"/>
    </sheetView>
  </sheetViews>
  <sheetFormatPr defaultColWidth="9.00390625" defaultRowHeight="12.75"/>
  <cols>
    <col min="1" max="1" width="6.875" style="63" customWidth="1"/>
    <col min="2" max="2" width="55.125" style="219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1.5">
      <c r="B1" s="353" t="s">
        <v>170</v>
      </c>
      <c r="C1" s="354"/>
      <c r="D1" s="354"/>
      <c r="E1" s="354"/>
      <c r="F1" s="569" t="s">
        <v>555</v>
      </c>
    </row>
    <row r="2" spans="5:6" ht="14.25" thickBot="1">
      <c r="E2" s="355" t="s">
        <v>69</v>
      </c>
      <c r="F2" s="569"/>
    </row>
    <row r="3" spans="1:6" ht="13.5" thickBot="1">
      <c r="A3" s="571" t="s">
        <v>78</v>
      </c>
      <c r="B3" s="356" t="s">
        <v>61</v>
      </c>
      <c r="C3" s="357"/>
      <c r="D3" s="356" t="s">
        <v>63</v>
      </c>
      <c r="E3" s="358"/>
      <c r="F3" s="569"/>
    </row>
    <row r="4" spans="1:6" s="359" customFormat="1" ht="24.75" thickBot="1">
      <c r="A4" s="572"/>
      <c r="B4" s="220" t="s">
        <v>70</v>
      </c>
      <c r="C4" s="221" t="s">
        <v>272</v>
      </c>
      <c r="D4" s="220" t="s">
        <v>70</v>
      </c>
      <c r="E4" s="221" t="s">
        <v>272</v>
      </c>
      <c r="F4" s="569"/>
    </row>
    <row r="5" spans="1:6" s="359" customFormat="1" ht="13.5" thickBot="1">
      <c r="A5" s="360">
        <v>1</v>
      </c>
      <c r="B5" s="361">
        <v>2</v>
      </c>
      <c r="C5" s="362">
        <v>3</v>
      </c>
      <c r="D5" s="361">
        <v>4</v>
      </c>
      <c r="E5" s="363">
        <v>5</v>
      </c>
      <c r="F5" s="569"/>
    </row>
    <row r="6" spans="1:6" ht="12.75" customHeight="1">
      <c r="A6" s="365" t="s">
        <v>21</v>
      </c>
      <c r="B6" s="366" t="s">
        <v>447</v>
      </c>
      <c r="C6" s="342"/>
      <c r="D6" s="366" t="s">
        <v>243</v>
      </c>
      <c r="E6" s="348">
        <v>32667</v>
      </c>
      <c r="F6" s="569"/>
    </row>
    <row r="7" spans="1:6" ht="12.75">
      <c r="A7" s="367" t="s">
        <v>22</v>
      </c>
      <c r="B7" s="368" t="s">
        <v>448</v>
      </c>
      <c r="C7" s="343"/>
      <c r="D7" s="368" t="s">
        <v>453</v>
      </c>
      <c r="E7" s="349"/>
      <c r="F7" s="569"/>
    </row>
    <row r="8" spans="1:6" ht="12.75" customHeight="1">
      <c r="A8" s="367" t="s">
        <v>23</v>
      </c>
      <c r="B8" s="368" t="s">
        <v>12</v>
      </c>
      <c r="C8" s="343"/>
      <c r="D8" s="368" t="s">
        <v>198</v>
      </c>
      <c r="E8" s="349">
        <v>326</v>
      </c>
      <c r="F8" s="569"/>
    </row>
    <row r="9" spans="1:6" ht="12.75" customHeight="1">
      <c r="A9" s="367" t="s">
        <v>24</v>
      </c>
      <c r="B9" s="368" t="s">
        <v>449</v>
      </c>
      <c r="C9" s="343">
        <v>692</v>
      </c>
      <c r="D9" s="368" t="s">
        <v>454</v>
      </c>
      <c r="E9" s="349"/>
      <c r="F9" s="569"/>
    </row>
    <row r="10" spans="1:6" ht="12.75" customHeight="1">
      <c r="A10" s="367" t="s">
        <v>25</v>
      </c>
      <c r="B10" s="368" t="s">
        <v>450</v>
      </c>
      <c r="C10" s="343"/>
      <c r="D10" s="368" t="s">
        <v>246</v>
      </c>
      <c r="E10" s="349"/>
      <c r="F10" s="569"/>
    </row>
    <row r="11" spans="1:6" ht="12.75" customHeight="1">
      <c r="A11" s="367" t="s">
        <v>26</v>
      </c>
      <c r="B11" s="368" t="s">
        <v>451</v>
      </c>
      <c r="C11" s="344"/>
      <c r="D11" s="52"/>
      <c r="E11" s="349"/>
      <c r="F11" s="569"/>
    </row>
    <row r="12" spans="1:6" ht="12.75" customHeight="1">
      <c r="A12" s="367" t="s">
        <v>27</v>
      </c>
      <c r="B12" s="52"/>
      <c r="C12" s="343"/>
      <c r="D12" s="52"/>
      <c r="E12" s="349"/>
      <c r="F12" s="569"/>
    </row>
    <row r="13" spans="1:6" ht="12.75" customHeight="1">
      <c r="A13" s="367" t="s">
        <v>28</v>
      </c>
      <c r="B13" s="52"/>
      <c r="C13" s="343"/>
      <c r="D13" s="52"/>
      <c r="E13" s="349"/>
      <c r="F13" s="569"/>
    </row>
    <row r="14" spans="1:6" ht="12.75" customHeight="1">
      <c r="A14" s="367" t="s">
        <v>29</v>
      </c>
      <c r="B14" s="52"/>
      <c r="C14" s="344"/>
      <c r="D14" s="52"/>
      <c r="E14" s="349"/>
      <c r="F14" s="569"/>
    </row>
    <row r="15" spans="1:6" ht="12.75">
      <c r="A15" s="367" t="s">
        <v>30</v>
      </c>
      <c r="B15" s="52"/>
      <c r="C15" s="344"/>
      <c r="D15" s="52"/>
      <c r="E15" s="349"/>
      <c r="F15" s="569"/>
    </row>
    <row r="16" spans="1:6" ht="12.75" customHeight="1" thickBot="1">
      <c r="A16" s="437" t="s">
        <v>31</v>
      </c>
      <c r="B16" s="478"/>
      <c r="C16" s="439"/>
      <c r="D16" s="438" t="s">
        <v>53</v>
      </c>
      <c r="E16" s="399"/>
      <c r="F16" s="569"/>
    </row>
    <row r="17" spans="1:6" ht="15.75" customHeight="1" thickBot="1">
      <c r="A17" s="370" t="s">
        <v>32</v>
      </c>
      <c r="B17" s="155" t="s">
        <v>471</v>
      </c>
      <c r="C17" s="346">
        <f>+C6+C8+C9+C11+C12+C13+C14+C15+C16</f>
        <v>692</v>
      </c>
      <c r="D17" s="155" t="s">
        <v>472</v>
      </c>
      <c r="E17" s="351">
        <f>+E6+E8+E10+E11+E12+E13+E14+E15+E16</f>
        <v>32993</v>
      </c>
      <c r="F17" s="569"/>
    </row>
    <row r="18" spans="1:6" ht="12.75" customHeight="1">
      <c r="A18" s="365" t="s">
        <v>33</v>
      </c>
      <c r="B18" s="380" t="s">
        <v>264</v>
      </c>
      <c r="C18" s="387">
        <f>+C19+C20+C21+C22+C23</f>
        <v>32301</v>
      </c>
      <c r="D18" s="373" t="s">
        <v>202</v>
      </c>
      <c r="E18" s="96"/>
      <c r="F18" s="569"/>
    </row>
    <row r="19" spans="1:6" ht="12.75" customHeight="1">
      <c r="A19" s="367" t="s">
        <v>34</v>
      </c>
      <c r="B19" s="381" t="s">
        <v>253</v>
      </c>
      <c r="C19" s="98">
        <v>32301</v>
      </c>
      <c r="D19" s="373" t="s">
        <v>205</v>
      </c>
      <c r="E19" s="99"/>
      <c r="F19" s="569"/>
    </row>
    <row r="20" spans="1:6" ht="12.75" customHeight="1">
      <c r="A20" s="365" t="s">
        <v>35</v>
      </c>
      <c r="B20" s="381" t="s">
        <v>254</v>
      </c>
      <c r="C20" s="98"/>
      <c r="D20" s="373" t="s">
        <v>167</v>
      </c>
      <c r="E20" s="99"/>
      <c r="F20" s="569"/>
    </row>
    <row r="21" spans="1:6" ht="12.75" customHeight="1">
      <c r="A21" s="367" t="s">
        <v>36</v>
      </c>
      <c r="B21" s="381" t="s">
        <v>255</v>
      </c>
      <c r="C21" s="98"/>
      <c r="D21" s="373" t="s">
        <v>168</v>
      </c>
      <c r="E21" s="99"/>
      <c r="F21" s="569"/>
    </row>
    <row r="22" spans="1:6" ht="12.75" customHeight="1">
      <c r="A22" s="365" t="s">
        <v>37</v>
      </c>
      <c r="B22" s="381" t="s">
        <v>256</v>
      </c>
      <c r="C22" s="98"/>
      <c r="D22" s="372" t="s">
        <v>250</v>
      </c>
      <c r="E22" s="99"/>
      <c r="F22" s="569"/>
    </row>
    <row r="23" spans="1:6" ht="12.75" customHeight="1">
      <c r="A23" s="367" t="s">
        <v>38</v>
      </c>
      <c r="B23" s="382" t="s">
        <v>257</v>
      </c>
      <c r="C23" s="98"/>
      <c r="D23" s="373" t="s">
        <v>206</v>
      </c>
      <c r="E23" s="99"/>
      <c r="F23" s="569"/>
    </row>
    <row r="24" spans="1:6" ht="12.75" customHeight="1">
      <c r="A24" s="365" t="s">
        <v>39</v>
      </c>
      <c r="B24" s="383" t="s">
        <v>258</v>
      </c>
      <c r="C24" s="375">
        <f>+C25+C26+C27+C28+C29</f>
        <v>0</v>
      </c>
      <c r="D24" s="384" t="s">
        <v>204</v>
      </c>
      <c r="E24" s="99"/>
      <c r="F24" s="569"/>
    </row>
    <row r="25" spans="1:6" ht="12.75" customHeight="1">
      <c r="A25" s="367" t="s">
        <v>40</v>
      </c>
      <c r="B25" s="382" t="s">
        <v>259</v>
      </c>
      <c r="C25" s="98"/>
      <c r="D25" s="384" t="s">
        <v>455</v>
      </c>
      <c r="E25" s="99"/>
      <c r="F25" s="569"/>
    </row>
    <row r="26" spans="1:6" ht="12.75" customHeight="1">
      <c r="A26" s="365" t="s">
        <v>41</v>
      </c>
      <c r="B26" s="382" t="s">
        <v>260</v>
      </c>
      <c r="C26" s="98"/>
      <c r="D26" s="379"/>
      <c r="E26" s="99"/>
      <c r="F26" s="569"/>
    </row>
    <row r="27" spans="1:6" ht="12.75" customHeight="1">
      <c r="A27" s="367" t="s">
        <v>42</v>
      </c>
      <c r="B27" s="381" t="s">
        <v>261</v>
      </c>
      <c r="C27" s="98"/>
      <c r="D27" s="151"/>
      <c r="E27" s="99"/>
      <c r="F27" s="569"/>
    </row>
    <row r="28" spans="1:6" ht="12.75" customHeight="1">
      <c r="A28" s="365" t="s">
        <v>43</v>
      </c>
      <c r="B28" s="385" t="s">
        <v>262</v>
      </c>
      <c r="C28" s="98"/>
      <c r="D28" s="52"/>
      <c r="E28" s="99"/>
      <c r="F28" s="569"/>
    </row>
    <row r="29" spans="1:6" ht="12.75" customHeight="1" thickBot="1">
      <c r="A29" s="367" t="s">
        <v>44</v>
      </c>
      <c r="B29" s="386" t="s">
        <v>263</v>
      </c>
      <c r="C29" s="98"/>
      <c r="D29" s="151"/>
      <c r="E29" s="99"/>
      <c r="F29" s="569"/>
    </row>
    <row r="30" spans="1:6" ht="21.75" customHeight="1" thickBot="1">
      <c r="A30" s="370" t="s">
        <v>45</v>
      </c>
      <c r="B30" s="155" t="s">
        <v>452</v>
      </c>
      <c r="C30" s="346">
        <f>+C18+C24</f>
        <v>32301</v>
      </c>
      <c r="D30" s="155" t="s">
        <v>456</v>
      </c>
      <c r="E30" s="351">
        <f>SUM(E18:E29)</f>
        <v>0</v>
      </c>
      <c r="F30" s="569"/>
    </row>
    <row r="31" spans="1:6" ht="13.5" thickBot="1">
      <c r="A31" s="370" t="s">
        <v>46</v>
      </c>
      <c r="B31" s="376" t="s">
        <v>457</v>
      </c>
      <c r="C31" s="377">
        <f>+C17+C30</f>
        <v>32993</v>
      </c>
      <c r="D31" s="376" t="s">
        <v>458</v>
      </c>
      <c r="E31" s="377">
        <f>+E17+E30</f>
        <v>32993</v>
      </c>
      <c r="F31" s="569"/>
    </row>
    <row r="32" spans="1:6" ht="13.5" thickBot="1">
      <c r="A32" s="370" t="s">
        <v>47</v>
      </c>
      <c r="B32" s="376" t="s">
        <v>180</v>
      </c>
      <c r="C32" s="377">
        <f>IF(C17-E17&lt;0,E17-C17,"-")</f>
        <v>32301</v>
      </c>
      <c r="D32" s="376" t="s">
        <v>181</v>
      </c>
      <c r="E32" s="377" t="str">
        <f>IF(C17-E17&gt;0,C17-E17,"-")</f>
        <v>-</v>
      </c>
      <c r="F32" s="569"/>
    </row>
    <row r="33" spans="1:6" ht="13.5" thickBot="1">
      <c r="A33" s="370" t="s">
        <v>48</v>
      </c>
      <c r="B33" s="376" t="s">
        <v>251</v>
      </c>
      <c r="C33" s="377" t="str">
        <f>IF(C17+C18-E31&lt;0,E31-(C17+C18),"-")</f>
        <v>-</v>
      </c>
      <c r="D33" s="376" t="s">
        <v>252</v>
      </c>
      <c r="E33" s="377" t="str">
        <f>IF(C17+C18-E31&gt;0,C17+C18-E31,"-")</f>
        <v>-</v>
      </c>
      <c r="F33" s="569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A2" sqref="A2"/>
    </sheetView>
  </sheetViews>
  <sheetFormatPr defaultColWidth="9.00390625" defaultRowHeight="12.75"/>
  <cols>
    <col min="1" max="1" width="5.625" style="169" customWidth="1"/>
    <col min="2" max="2" width="35.625" style="169" customWidth="1"/>
    <col min="3" max="6" width="14.00390625" style="169" customWidth="1"/>
    <col min="7" max="16384" width="9.375" style="169" customWidth="1"/>
  </cols>
  <sheetData>
    <row r="1" spans="1:6" ht="33" customHeight="1">
      <c r="A1" s="573" t="s">
        <v>545</v>
      </c>
      <c r="B1" s="573"/>
      <c r="C1" s="573"/>
      <c r="D1" s="573"/>
      <c r="E1" s="573"/>
      <c r="F1" s="573"/>
    </row>
    <row r="2" spans="1:7" ht="15.75" customHeight="1" thickBot="1">
      <c r="A2" s="170"/>
      <c r="B2" s="170"/>
      <c r="C2" s="574"/>
      <c r="D2" s="574"/>
      <c r="E2" s="581" t="s">
        <v>58</v>
      </c>
      <c r="F2" s="581"/>
      <c r="G2" s="177"/>
    </row>
    <row r="3" spans="1:6" ht="63" customHeight="1">
      <c r="A3" s="577" t="s">
        <v>19</v>
      </c>
      <c r="B3" s="579" t="s">
        <v>209</v>
      </c>
      <c r="C3" s="579" t="s">
        <v>271</v>
      </c>
      <c r="D3" s="579"/>
      <c r="E3" s="579"/>
      <c r="F3" s="575" t="s">
        <v>267</v>
      </c>
    </row>
    <row r="4" spans="1:6" ht="15.75" thickBot="1">
      <c r="A4" s="578"/>
      <c r="B4" s="580"/>
      <c r="C4" s="172" t="s">
        <v>265</v>
      </c>
      <c r="D4" s="172" t="s">
        <v>266</v>
      </c>
      <c r="E4" s="172" t="s">
        <v>459</v>
      </c>
      <c r="F4" s="576"/>
    </row>
    <row r="5" spans="1:6" ht="15.75" thickBot="1">
      <c r="A5" s="174">
        <v>1</v>
      </c>
      <c r="B5" s="175">
        <v>2</v>
      </c>
      <c r="C5" s="175">
        <v>3</v>
      </c>
      <c r="D5" s="175">
        <v>4</v>
      </c>
      <c r="E5" s="175">
        <v>5</v>
      </c>
      <c r="F5" s="176">
        <v>6</v>
      </c>
    </row>
    <row r="6" spans="1:6" ht="15">
      <c r="A6" s="173" t="s">
        <v>21</v>
      </c>
      <c r="B6" s="195"/>
      <c r="C6" s="196"/>
      <c r="D6" s="196"/>
      <c r="E6" s="196"/>
      <c r="F6" s="180">
        <f>SUM(C6:E6)</f>
        <v>0</v>
      </c>
    </row>
    <row r="7" spans="1:6" ht="15">
      <c r="A7" s="171" t="s">
        <v>22</v>
      </c>
      <c r="B7" s="197"/>
      <c r="C7" s="198"/>
      <c r="D7" s="198"/>
      <c r="E7" s="198"/>
      <c r="F7" s="181">
        <f>SUM(C7:E7)</f>
        <v>0</v>
      </c>
    </row>
    <row r="8" spans="1:6" ht="15">
      <c r="A8" s="171" t="s">
        <v>23</v>
      </c>
      <c r="B8" s="197"/>
      <c r="C8" s="198"/>
      <c r="D8" s="198"/>
      <c r="E8" s="198"/>
      <c r="F8" s="181">
        <f>SUM(C8:E8)</f>
        <v>0</v>
      </c>
    </row>
    <row r="9" spans="1:6" ht="15">
      <c r="A9" s="171" t="s">
        <v>24</v>
      </c>
      <c r="B9" s="197"/>
      <c r="C9" s="198"/>
      <c r="D9" s="198"/>
      <c r="E9" s="198"/>
      <c r="F9" s="181">
        <f>SUM(C9:E9)</f>
        <v>0</v>
      </c>
    </row>
    <row r="10" spans="1:6" ht="15.75" thickBot="1">
      <c r="A10" s="178" t="s">
        <v>25</v>
      </c>
      <c r="B10" s="199"/>
      <c r="C10" s="200"/>
      <c r="D10" s="200"/>
      <c r="E10" s="200"/>
      <c r="F10" s="181">
        <f>SUM(C10:E10)</f>
        <v>0</v>
      </c>
    </row>
    <row r="11" spans="1:6" s="522" customFormat="1" ht="15" thickBot="1">
      <c r="A11" s="519" t="s">
        <v>26</v>
      </c>
      <c r="B11" s="179" t="s">
        <v>211</v>
      </c>
      <c r="C11" s="520">
        <f>SUM(C6:C10)</f>
        <v>0</v>
      </c>
      <c r="D11" s="520">
        <f>SUM(D6:D10)</f>
        <v>0</v>
      </c>
      <c r="E11" s="520">
        <f>SUM(E6:E10)</f>
        <v>0</v>
      </c>
      <c r="F11" s="521">
        <f>SUM(F6:F10)</f>
        <v>0</v>
      </c>
    </row>
  </sheetData>
  <sheetProtection selectLockedCells="1" selectUnlockedCells="1"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2/2014. (II. 28.)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A2" sqref="A2"/>
    </sheetView>
  </sheetViews>
  <sheetFormatPr defaultColWidth="9.00390625" defaultRowHeight="12.75"/>
  <cols>
    <col min="1" max="1" width="5.625" style="169" customWidth="1"/>
    <col min="2" max="2" width="68.625" style="169" customWidth="1"/>
    <col min="3" max="3" width="19.50390625" style="169" customWidth="1"/>
    <col min="4" max="16384" width="9.375" style="169" customWidth="1"/>
  </cols>
  <sheetData>
    <row r="1" spans="1:3" ht="33" customHeight="1">
      <c r="A1" s="573" t="s">
        <v>546</v>
      </c>
      <c r="B1" s="573"/>
      <c r="C1" s="573"/>
    </row>
    <row r="2" spans="1:4" ht="15.75" customHeight="1" thickBot="1">
      <c r="A2" s="170"/>
      <c r="B2" s="170"/>
      <c r="C2" s="182" t="s">
        <v>58</v>
      </c>
      <c r="D2" s="177"/>
    </row>
    <row r="3" spans="1:3" ht="26.25" customHeight="1" thickBot="1">
      <c r="A3" s="201" t="s">
        <v>19</v>
      </c>
      <c r="B3" s="202" t="s">
        <v>207</v>
      </c>
      <c r="C3" s="203" t="s">
        <v>272</v>
      </c>
    </row>
    <row r="4" spans="1:3" ht="15.75" thickBot="1">
      <c r="A4" s="204">
        <v>1</v>
      </c>
      <c r="B4" s="205">
        <v>2</v>
      </c>
      <c r="C4" s="206">
        <v>3</v>
      </c>
    </row>
    <row r="5" spans="1:3" ht="15">
      <c r="A5" s="207" t="s">
        <v>21</v>
      </c>
      <c r="B5" s="391" t="s">
        <v>62</v>
      </c>
      <c r="C5" s="388">
        <v>34100</v>
      </c>
    </row>
    <row r="6" spans="1:3" ht="24.75">
      <c r="A6" s="208" t="s">
        <v>22</v>
      </c>
      <c r="B6" s="428" t="s">
        <v>268</v>
      </c>
      <c r="C6" s="389"/>
    </row>
    <row r="7" spans="1:3" ht="15">
      <c r="A7" s="208" t="s">
        <v>23</v>
      </c>
      <c r="B7" s="429" t="s">
        <v>518</v>
      </c>
      <c r="C7" s="389">
        <v>107</v>
      </c>
    </row>
    <row r="8" spans="1:3" ht="24.75">
      <c r="A8" s="208" t="s">
        <v>24</v>
      </c>
      <c r="B8" s="429" t="s">
        <v>270</v>
      </c>
      <c r="C8" s="389"/>
    </row>
    <row r="9" spans="1:3" ht="15">
      <c r="A9" s="209" t="s">
        <v>25</v>
      </c>
      <c r="B9" s="429" t="s">
        <v>269</v>
      </c>
      <c r="C9" s="390">
        <v>500</v>
      </c>
    </row>
    <row r="10" spans="1:3" ht="15.75" thickBot="1">
      <c r="A10" s="208" t="s">
        <v>26</v>
      </c>
      <c r="B10" s="430" t="s">
        <v>208</v>
      </c>
      <c r="C10" s="389"/>
    </row>
    <row r="11" spans="1:3" ht="15.75" thickBot="1">
      <c r="A11" s="582" t="s">
        <v>212</v>
      </c>
      <c r="B11" s="583"/>
      <c r="C11" s="210">
        <f>SUM(C5:C10)</f>
        <v>34707</v>
      </c>
    </row>
    <row r="12" spans="1:3" ht="23.25" customHeight="1">
      <c r="A12" s="584" t="s">
        <v>240</v>
      </c>
      <c r="B12" s="584"/>
      <c r="C12" s="584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2/2014. (II. 28.)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C14" sqref="C14"/>
    </sheetView>
  </sheetViews>
  <sheetFormatPr defaultColWidth="9.00390625" defaultRowHeight="12.75"/>
  <cols>
    <col min="1" max="1" width="5.625" style="169" customWidth="1"/>
    <col min="2" max="2" width="66.875" style="169" customWidth="1"/>
    <col min="3" max="3" width="27.00390625" style="169" customWidth="1"/>
    <col min="4" max="16384" width="9.375" style="169" customWidth="1"/>
  </cols>
  <sheetData>
    <row r="1" spans="1:3" ht="33" customHeight="1">
      <c r="A1" s="573" t="s">
        <v>547</v>
      </c>
      <c r="B1" s="573"/>
      <c r="C1" s="573"/>
    </row>
    <row r="2" spans="1:4" ht="15.75" customHeight="1" thickBot="1">
      <c r="A2" s="170"/>
      <c r="B2" s="170"/>
      <c r="C2" s="182" t="s">
        <v>58</v>
      </c>
      <c r="D2" s="177"/>
    </row>
    <row r="3" spans="1:3" ht="26.25" customHeight="1" thickBot="1">
      <c r="A3" s="201" t="s">
        <v>19</v>
      </c>
      <c r="B3" s="202" t="s">
        <v>213</v>
      </c>
      <c r="C3" s="203" t="s">
        <v>239</v>
      </c>
    </row>
    <row r="4" spans="1:3" ht="15.75" thickBot="1">
      <c r="A4" s="204">
        <v>1</v>
      </c>
      <c r="B4" s="205">
        <v>2</v>
      </c>
      <c r="C4" s="206">
        <v>3</v>
      </c>
    </row>
    <row r="5" spans="1:3" ht="15">
      <c r="A5" s="207" t="s">
        <v>21</v>
      </c>
      <c r="B5" s="214"/>
      <c r="C5" s="211"/>
    </row>
    <row r="6" spans="1:3" ht="15">
      <c r="A6" s="208" t="s">
        <v>22</v>
      </c>
      <c r="B6" s="215"/>
      <c r="C6" s="212"/>
    </row>
    <row r="7" spans="1:3" ht="15.75" thickBot="1">
      <c r="A7" s="209" t="s">
        <v>23</v>
      </c>
      <c r="B7" s="216"/>
      <c r="C7" s="213"/>
    </row>
    <row r="8" spans="1:3" s="522" customFormat="1" ht="17.25" customHeight="1" thickBot="1">
      <c r="A8" s="523" t="s">
        <v>24</v>
      </c>
      <c r="B8" s="156" t="s">
        <v>214</v>
      </c>
      <c r="C8" s="210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2/2014. (II. 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2014-03-20T14:17:28Z</cp:lastPrinted>
  <dcterms:created xsi:type="dcterms:W3CDTF">1999-10-30T10:30:45Z</dcterms:created>
  <dcterms:modified xsi:type="dcterms:W3CDTF">2014-03-20T14:29:25Z</dcterms:modified>
  <cp:category/>
  <cp:version/>
  <cp:contentType/>
  <cp:contentStatus/>
</cp:coreProperties>
</file>